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ver" sheetId="1" r:id="rId4"/>
    <sheet state="visible" name="Raw — Enrollment Data" sheetId="2" r:id="rId5"/>
    <sheet state="visible" name="Raw — Survey Data" sheetId="3" r:id="rId6"/>
    <sheet state="visible" name="D — Define" sheetId="4" r:id="rId7"/>
    <sheet state="visible" name="I — Inventory" sheetId="5" r:id="rId8"/>
    <sheet state="visible" name="S — Scrutinize" sheetId="6" r:id="rId9"/>
    <sheet state="visible" name="C — Choose" sheetId="7" r:id="rId10"/>
    <sheet state="visible" name="O — Organize" sheetId="8" r:id="rId11"/>
    <sheet state="visible" name="V — Visualize" sheetId="9" r:id="rId12"/>
    <sheet state="visible" name="E+R — Engineer &amp; Reflect" sheetId="10" r:id="rId13"/>
  </sheets>
  <definedNames>
    <definedName hidden="1" localSheetId="1" name="_xlnm._FilterDatabase">'Raw — Enrollment Data'!$A$4:$E$39</definedName>
    <definedName hidden="1" localSheetId="2" name="_xlnm._FilterDatabase">'Raw — Survey Data'!$A$4:$L$102</definedName>
  </definedNames>
  <calcPr/>
  <extLst>
    <ext uri="GoogleSheetsCustomDataVersion2">
      <go:sheetsCustomData xmlns:go="http://customooxmlschemas.google.com/" r:id="rId14" roundtripDataChecksum="1wC4YZZsI+2ts6r5cuuZuDJ77PdDslBh37bUeXlG+sU="/>
    </ext>
  </extLst>
</workbook>
</file>

<file path=xl/sharedStrings.xml><?xml version="1.0" encoding="utf-8"?>
<sst xmlns="http://schemas.openxmlformats.org/spreadsheetml/2006/main" count="1419" uniqueCount="393">
  <si>
    <t>DISCOVER Framework</t>
  </si>
  <si>
    <t>Raw Data  ·  HIST 218 Enrollment by Student Program, 2019–2025</t>
  </si>
  <si>
    <t>Raw Data  ·  HIST 218 Cart-Abandonment Survey</t>
  </si>
  <si>
    <t>Stage D  ·  Define the Problem</t>
  </si>
  <si>
    <t>Registrar records  ·  35 rows  ·  Offered once a year, Fall only  ·  Synthetic for training use</t>
  </si>
  <si>
    <t>A guided walk-through of data-driven storytelling using university course-enrollment data</t>
  </si>
  <si>
    <t>D</t>
  </si>
  <si>
    <t>Year</t>
  </si>
  <si>
    <t>Survey of students who added the course but did not enroll  ·  98 responses  ·  Synthetic for training use</t>
  </si>
  <si>
    <t>HOW TO USE THIS WORKBOOK</t>
  </si>
  <si>
    <t>Response ID</t>
  </si>
  <si>
    <t>Define the Problem
“Start with the question, not the data.”</t>
  </si>
  <si>
    <t>What is your major / program?</t>
  </si>
  <si>
    <t>THE SCENARIO</t>
  </si>
  <si>
    <t>How interested were you in the course topic when you added it? (1=Not at all, 5=Very)</t>
  </si>
  <si>
    <t>Influence on your decision NOT to enroll &gt;&gt; Scheduling — conflict with another course</t>
  </si>
  <si>
    <t>Influence on your decision NOT to enroll &gt;&gt; Class time of day (e.g., early-morning slot)</t>
  </si>
  <si>
    <t>Influence on your decision NOT to enroll &gt;&gt; Course description / syllabus</t>
  </si>
  <si>
    <t>This workbook walks you through the seven stages of the DISCOVER Framework using two real datasets.</t>
  </si>
  <si>
    <t>Influence on your decision NOT to enroll &gt;&gt; Instructor</t>
  </si>
  <si>
    <t>Influence on your decision NOT to enroll &gt;&gt; Limited offering (only once a year, Fall only)</t>
  </si>
  <si>
    <t>Influence on your decision NOT to enroll &gt;&gt; Section was full / waitlisted</t>
  </si>
  <si>
    <t>Term</t>
  </si>
  <si>
    <t>What was the single biggest reason you did not enroll?</t>
  </si>
  <si>
    <t>Course</t>
  </si>
  <si>
    <t>How likely are you to take HIST 218 in a future term? (1=Very unlikely, 5=Very likely)</t>
  </si>
  <si>
    <t>Each stage has its own tab. Yellow cells are for you to complete; gray cells are pre-filled examples.</t>
  </si>
  <si>
    <t>Student Program</t>
  </si>
  <si>
    <t>In your own words: why didn't you enroll, and what would have changed your mind?</t>
  </si>
  <si>
    <t>Enrolled</t>
  </si>
  <si>
    <t>The scenario is the same throughout: "Enrollment in HIST 218 is declining. The department wants to know why."</t>
  </si>
  <si>
    <t>Work the stages in order — every exercise builds on the last.</t>
  </si>
  <si>
    <t>"Enrollment in HIST 218 is declining. The department wants to know why."</t>
  </si>
  <si>
    <t>Fall</t>
  </si>
  <si>
    <t>Other / Undeclared</t>
  </si>
  <si>
    <t>Before you open a single spreadsheet, anchor yourself to the original problem and the decision it should inform.</t>
  </si>
  <si>
    <t>HIST 218</t>
  </si>
  <si>
    <t>THE SEVEN STAGES</t>
  </si>
  <si>
    <t>This stage prevents the most common storytelling failure: presenting data with no clear purpose.</t>
  </si>
  <si>
    <t>History (required)</t>
  </si>
  <si>
    <t>Major reason</t>
  </si>
  <si>
    <t>Not a reason</t>
  </si>
  <si>
    <t>Minor reason</t>
  </si>
  <si>
    <t>Stage</t>
  </si>
  <si>
    <t>Public Health</t>
  </si>
  <si>
    <t>KEY QUESTIONS TO THINK ABOUT</t>
  </si>
  <si>
    <t>Class time of day didn't work</t>
  </si>
  <si>
    <t>Pre-Health / Biology</t>
  </si>
  <si>
    <t>8am three days a week is rough when you commute 40 minutes. A later slot and I'm in.</t>
  </si>
  <si>
    <t>Name</t>
  </si>
  <si>
    <t>Core question</t>
  </si>
  <si>
    <t>Sociology</t>
  </si>
  <si>
    <t>·  What was the original problem or decision that prompted data collection?</t>
  </si>
  <si>
    <t>·  Who are the stakeholders and what do they care about?</t>
  </si>
  <si>
    <t>·  What does success look like — what action should the data inform?</t>
  </si>
  <si>
    <t>EXERCISE  ·  WRITE DOWN 3-5 QUESTIONS YOU WOULD WANT TO ANSWER BEFORE TOUCHING ANY DATA</t>
  </si>
  <si>
    <t>Too early. I know that sounds minor but at 8am my attendance would tank.</t>
  </si>
  <si>
    <t>Who are we presenting to — the department chair, the curriculum committee? Are they the people who can change how the course is offered?</t>
  </si>
  <si>
    <t>Define the Problem</t>
  </si>
  <si>
    <t>What are we trying to understand?</t>
  </si>
  <si>
    <t>Course description / syllabus unclear or didn't fit my requirements</t>
  </si>
  <si>
    <t>How should we present the story so it leads to a decision, not just a chart?</t>
  </si>
  <si>
    <t>I</t>
  </si>
  <si>
    <t>Inventory Your Data</t>
  </si>
  <si>
    <t>What do we have, and what are its limits?</t>
  </si>
  <si>
    <t>Is enrollment actually declining, or has it just shifted between groups of students? What does the year-by-year trend look like?</t>
  </si>
  <si>
    <t>I didn't realize it counted toward my Public Health electives. That wasn't clear anywhere.</t>
  </si>
  <si>
    <t>S</t>
  </si>
  <si>
    <t>Scrutinize for Bias</t>
  </si>
  <si>
    <t>What might be distorting our view?</t>
  </si>
  <si>
    <t>Which students are we losing — required History majors, or the non-majors who take it as an elective? Is the decline uniform, or concentrated?</t>
  </si>
  <si>
    <t>Schedule conflict with a required course</t>
  </si>
  <si>
    <t>It conflicted with my organic chemistry lab, which is required and only offered at that time. If it ran in a different block I'd take it in a heartbeat.</t>
  </si>
  <si>
    <t>C</t>
  </si>
  <si>
    <t>Choose Your Story</t>
  </si>
  <si>
    <t>What is the single most important finding?</t>
  </si>
  <si>
    <t>Among students who considered the course but didn't enroll, what reasons do they give? Are those reasons things the department can actually act on?</t>
  </si>
  <si>
    <t>Section filled up / waitlisted</t>
  </si>
  <si>
    <t>DISCUSSION PROMPT</t>
  </si>
  <si>
    <t>O</t>
  </si>
  <si>
    <t>Closed before sophomores could register. Cap is too low.</t>
  </si>
  <si>
    <t>Organize the Narrative</t>
  </si>
  <si>
    <t>How do we structure the story arc?</t>
  </si>
  <si>
    <t>Share with a partner or the group. Notice: did your questions point to the data — or to the decision?</t>
  </si>
  <si>
    <t>Good framing questions usually start with "Why...", "Who...", "Compared to what...", or "What would change if...".</t>
  </si>
  <si>
    <t>V</t>
  </si>
  <si>
    <t>Visualize Intentionally</t>
  </si>
  <si>
    <t>How do we design visuals that serve the message?</t>
  </si>
  <si>
    <t>E+R</t>
  </si>
  <si>
    <t>Engineer &amp; Reflect</t>
  </si>
  <si>
    <t>How do we deliver it — and improve it?</t>
  </si>
  <si>
    <t>Waitlisted at #14, never moved. Enrolled in something else instead.</t>
  </si>
  <si>
    <t>THE DATA SOURCES</t>
  </si>
  <si>
    <t>Raw — Enrollment Data:  35 rows of HIST 218 enrollment by student program, 2019–2025 (offered Fall only).</t>
  </si>
  <si>
    <t>Raw — Survey Data:  98 cart-abandonment responses from students who added HIST 218 but did not enroll.</t>
  </si>
  <si>
    <t>Additional Background: This workbook follows one running scenario — HIST 218 "Disease &amp; Society in World History", a course required for History majors but open to other programs (it satisfies the Historical Studies general-education requirement and is an approved elective for Public Health, Pre-Health/Biology, and Sociology). Enrollment has fallen over the past three years. The enrollment records and the cart-abandonment survey are synthetic and were created to teach the DISCOVER framework; any resemblance to a specific course or institution is coincidental.</t>
  </si>
  <si>
    <t>It was already full by the time my registration window opened. Got stuck on the waitlist and gave up.</t>
  </si>
  <si>
    <t>The catalog description was so dry I couldn't tell what the class was actually about, or that it counts for my gen-ed.</t>
  </si>
  <si>
    <t>Could only be taken once a year (Fall only) — couldn't wait</t>
  </si>
  <si>
    <t>Only once a year is brutal for transfer students. I ran out of fall terms.</t>
  </si>
  <si>
    <t>The description doesn't sell it. The topic is great but you'd never know from the course catalog.</t>
  </si>
  <si>
    <t>Found another way to meet the requirement</t>
  </si>
  <si>
    <t>Met the requirement with a different class that was offered in spring.</t>
  </si>
  <si>
    <t>Topic looked fascinating, the pandemic-history angle especially. Pure scheduling kept me out.</t>
  </si>
  <si>
    <t>Stage I  ·  Inventory Your Data</t>
  </si>
  <si>
    <t>Inventory Your Data
“Know what you have before you decide what matters.”</t>
  </si>
  <si>
    <t>WHAT YOU HAVE</t>
  </si>
  <si>
    <t>Stage S  ·  Scrutinize for Bias</t>
  </si>
  <si>
    <t>Two datasets are provided in this workbook (see the Raw tabs):</t>
  </si>
  <si>
    <t>Genuinely wanted this one — disease history is exactly my interest. Just couldn't make the logistics work.</t>
  </si>
  <si>
    <t xml:space="preserve">   1.  Enrollment Data — 35 rows of HIST 218 enrollment by student program, 2019–2025 (Fall only).</t>
  </si>
  <si>
    <t xml:space="preserve">   2.  Cart-Abandonment Survey — 98 responses from students who added the course but did not enroll.</t>
  </si>
  <si>
    <t>Scrutinize for Bias
“The data doesn't lie — but our interpretation might.”</t>
  </si>
  <si>
    <t>Fall-only means if anything conflicts that semester, you've lost it for a whole year. Too risky for my plan.</t>
  </si>
  <si>
    <t>THE FOUR BIASES TO WATCH FOR</t>
  </si>
  <si>
    <t>DATA DICTIONARY  ·  ENROLLMENT DATA</t>
  </si>
  <si>
    <t>#</t>
  </si>
  <si>
    <t>Field</t>
  </si>
  <si>
    <t>Description</t>
  </si>
  <si>
    <t>·  Selection Bias — Who responded to the survey vs. who didn't?</t>
  </si>
  <si>
    <t>Example value</t>
  </si>
  <si>
    <t>·  Confirmation Bias — Are we looking for data that supports what we already believe?</t>
  </si>
  <si>
    <t>·  Survivorship Bias — Are we only hearing from students who got far enough to add the course?</t>
  </si>
  <si>
    <t>·  Correlation vs. Causation — Enrollment dropped and abandoners cite scheduling — did one cause the other?</t>
  </si>
  <si>
    <t>Morning slot collided with my work-study shift.</t>
  </si>
  <si>
    <t>LOOK 1  ·  THE ROSY HEADLINE</t>
  </si>
  <si>
    <t>Calendar year the course ran (it is offered once a year, in the fall).</t>
  </si>
  <si>
    <t>2025</t>
  </si>
  <si>
    <t>The early-morning time just doesn't work with my job. Afternoon would be fine.</t>
  </si>
  <si>
    <t>Term offered. Constant — the course runs in Fall only.</t>
  </si>
  <si>
    <t>Pulled directly from the 98 survey responses (Raw — Survey Data tab):</t>
  </si>
  <si>
    <t>Metric</t>
  </si>
  <si>
    <t>Course code.</t>
  </si>
  <si>
    <t>Average interest in the course topic (1–5)</t>
  </si>
  <si>
    <t>Major / program category of the enrolled student.</t>
  </si>
  <si>
    <t>Headcount of students from that program enrolled that year.</t>
  </si>
  <si>
    <t>20</t>
  </si>
  <si>
    <t>DATA DICTIONARY  ·  CART-ABANDONMENT SURVEY</t>
  </si>
  <si>
    <t>I wanted it but it sat on top of a required lab. Please offer an alternate time.</t>
  </si>
  <si>
    <t>Type / scale</t>
  </si>
  <si>
    <t>Anonymous respondent identifier.</t>
  </si>
  <si>
    <t>Share rating interest 4 or 5</t>
  </si>
  <si>
    <t>Integer</t>
  </si>
  <si>
    <t>Overlapped with a major requirement I couldn't move. Honestly the only reason.</t>
  </si>
  <si>
    <t>Program</t>
  </si>
  <si>
    <t>Respondent's major / program.</t>
  </si>
  <si>
    <t>Categorical</t>
  </si>
  <si>
    <t>Instructor</t>
  </si>
  <si>
    <t>Interest in Topic</t>
  </si>
  <si>
    <t>Wasn't sure who was actually teaching it this year — the listing said 'Staff'.</t>
  </si>
  <si>
    <t>How interested they were in the topic when they added it.</t>
  </si>
  <si>
    <t>1–5 scale</t>
  </si>
  <si>
    <t>Average likelihood to take it in a future term (1–5)</t>
  </si>
  <si>
    <t>Factor: Scheduling</t>
  </si>
  <si>
    <t>Influence of a day/time conflict with another course.</t>
  </si>
  <si>
    <t>Major / Minor / Not</t>
  </si>
  <si>
    <t>Direct clash with a required public health methods course. Two evening sections would solve this.</t>
  </si>
  <si>
    <t>Factor: Time of Day</t>
  </si>
  <si>
    <t>Influence of the class time of day (e.g., early morning).</t>
  </si>
  <si>
    <t>Total survey responses</t>
  </si>
  <si>
    <t>Honestly the syllabus online looked like a heavy reading load with no clear payoff. Hard to commit blind.</t>
  </si>
  <si>
    <t>Factor: Description</t>
  </si>
  <si>
    <t>Stage C  ·  Choose Your Story</t>
  </si>
  <si>
    <t>Influence of the course description / syllabus.</t>
  </si>
  <si>
    <t>Heard the regular professor was on leave and a sub was teaching, so I held off.</t>
  </si>
  <si>
    <t>Factor: Instructor</t>
  </si>
  <si>
    <t>Influence of the instructor.</t>
  </si>
  <si>
    <t>At a glance the topic is clearly wanted — interest averages about 4 out of 5, and most students rate it 4 or 5. So why are the seats empty? What story would you tell with just this number?</t>
  </si>
  <si>
    <t>LOOK 2  ·  THE SAME DATA, BROKEN DOWN BY WHO RESPONDED</t>
  </si>
  <si>
    <t>Factor: Limited Offering</t>
  </si>
  <si>
    <t>Influence of the once-a-year, Fall-only schedule.</t>
  </si>
  <si>
    <t>Choose Your Story
“You can't tell every story. Choose the most important one.”</t>
  </si>
  <si>
    <t>THE PRIORITIZATION TOOL</t>
  </si>
  <si>
    <t>Factor: Section Full</t>
  </si>
  <si>
    <t>Now look at WHO submitted the survey. The sample is not who you might assume.</t>
  </si>
  <si>
    <t>Influence of the section being full / waitlisted.</t>
  </si>
  <si>
    <t>The MWF slot ran straight into my stats lecture. Would've enrolled otherwise.</t>
  </si>
  <si>
    <t>Primary Reason</t>
  </si>
  <si>
    <t>Respondent group</t>
  </si>
  <si>
    <t>Single biggest reason for not enrolling.</t>
  </si>
  <si>
    <t>Not every finding deserves to be in your presentation. Use the table below to evaluate each candidate finding.</t>
  </si>
  <si>
    <t>Count</t>
  </si>
  <si>
    <t>A finding is worth using when it is RELEVANT to the original problem, ACTIONABLE for the audience, and SUPPORTED by the data.</t>
  </si>
  <si>
    <t>Other</t>
  </si>
  <si>
    <t>Likelihood (future)</t>
  </si>
  <si>
    <t>% of respondents</t>
  </si>
  <si>
    <t>Likelihood of taking the course in a future term.</t>
  </si>
  <si>
    <t>Added it to compare options during registration, then my plan changed.</t>
  </si>
  <si>
    <t>Open Response</t>
  </si>
  <si>
    <t>Free-text: why they didn't enroll and what would change it.</t>
  </si>
  <si>
    <t>Free text</t>
  </si>
  <si>
    <t>WORKED EXAMPLE  ·  FINDINGS FROM THE CART-ABANDONMENT SURVEY</t>
  </si>
  <si>
    <t>EXERCISE  ·  FOR EACH DATASET, LIST QUESTIONS IT CAN AND CANNOT ANSWER</t>
  </si>
  <si>
    <t>The 98 surveyed students added HIST 218 to their cart but did not enroll.</t>
  </si>
  <si>
    <t>They rated how much each factor influenced that decision, picked a single biggest reason, and left a free-text comment.</t>
  </si>
  <si>
    <t>Dataset</t>
  </si>
  <si>
    <t>Below are the findings, decomposed and themed. They feed into the prioritization table further down.</t>
  </si>
  <si>
    <t>Questions it CAN answer</t>
  </si>
  <si>
    <t>Top reasons for not enrolling  ·  by 'major reason' mention count</t>
  </si>
  <si>
    <t>Questions it CANNOT answer</t>
  </si>
  <si>
    <t>Reason</t>
  </si>
  <si>
    <t>Enrollment Data</t>
  </si>
  <si>
    <t>This was my top 'want to take' elective. Heartbroken the timing didn't work.</t>
  </si>
  <si>
    <t>• Total enrollment by year and by student program
• Year-over-year change for any program
• Which programs are growing vs shrinking
• How the major vs non-major mix has shifted over time</t>
  </si>
  <si>
    <t>Mentions</t>
  </si>
  <si>
    <t>• Why students did or did not enroll
• How many students considered the course
• Whether students wanted to take it
• Course quality or satisfaction</t>
  </si>
  <si>
    <t>Cart-Abandonment Survey</t>
  </si>
  <si>
    <t>• Reasons cart-abandoners didn't enroll (single + multi-factor)
• How much schedule, time, description, instructor, once-a-year, and capacity each mattered
• Interest in the topic and likelihood to take it later
• Rich free-text detail in students' own words</t>
  </si>
  <si>
    <t>• Whether the 98 respondents represent everyone who abandoned
• The true consideration / abandonment rate (no denominator)
• Students who never added the course at all
• Whether the stated reasons are the real reasons</t>
  </si>
  <si>
    <t>Scheduling — conflict with another course</t>
  </si>
  <si>
    <t>Limited offering (only once a year, Fall only)</t>
  </si>
  <si>
    <t>If it were offered more than once a year I would have taken it already.</t>
  </si>
  <si>
    <t>Class time of day (early-morning slot)</t>
  </si>
  <si>
    <t>Course description / syllabus</t>
  </si>
  <si>
    <t>Section was full / waitlisted</t>
  </si>
  <si>
    <t>Total</t>
  </si>
  <si>
    <t>Note: counts sum to more than 98 because each factor was rated independently (a student could mark several as a 'major reason').</t>
  </si>
  <si>
    <t>EXERCISE  ·  IDENTIFY THE BIASES</t>
  </si>
  <si>
    <t>Program-specific signals from the free-text comments</t>
  </si>
  <si>
    <t>Conflicts with the only section of a course I need to graduate on time.</t>
  </si>
  <si>
    <t>Look at the breakdown above. 88% of respondents are NON-majors. History majors — who are required to take the course and rarely abandon it — are only 12%.</t>
  </si>
  <si>
    <t>Tone</t>
  </si>
  <si>
    <t>And the survey reached only students who added the course to their cart and chose to respond — students who never considered it at all, and abandoners who ignored the email, are not represented.</t>
  </si>
  <si>
    <t>Key signal</t>
  </si>
  <si>
    <t>Now answer the four questions below.</t>
  </si>
  <si>
    <t>1</t>
  </si>
  <si>
    <t>Selection Bias — Who responded vs. who did not? What kinds of students are likely under-represented?</t>
  </si>
  <si>
    <t>The 98 respondents are skewed toward non-majors (88%), because History majors mostly still enroll (it's required) and rarely abandon. The biggest loss are students who never added the course at all.</t>
  </si>
  <si>
    <t>Stage O  ·  Organize the Narrative</t>
  </si>
  <si>
    <t>Critical</t>
  </si>
  <si>
    <t>Course collides with required PH methods/labs; once-a-year timing forces a miss</t>
  </si>
  <si>
    <t>Organize the Narrative
“Data points are not a story. A story has a beginning, middle, and end.”</t>
  </si>
  <si>
    <t>2</t>
  </si>
  <si>
    <t>Confirmation Bias — If we already believe "students love this course", what evidence here might we accidentally over-weight?</t>
  </si>
  <si>
    <t>THE THREE-PART STORY ARC</t>
  </si>
  <si>
    <t>If we already believe 'students love this course', the 4.05/5 interest looks like vindication. But it is measured only among students interested enough to add the course in the first place. It tells us nothing about overall demand across the student body.</t>
  </si>
  <si>
    <t>Early-morning Fall slot clashes with required science labs (e.g., organic chem)</t>
  </si>
  <si>
    <t>Beginning (Context):     Here is the situation and what we set out to understand.</t>
  </si>
  <si>
    <t>Middle (Complication):   Here is what the data revealed — including the surprises.</t>
  </si>
  <si>
    <t>End (Insight + Action):  Here is what it means and what we should do about it.</t>
  </si>
  <si>
    <t>3</t>
  </si>
  <si>
    <t>Survivorship Bias — Looking at the 4.05/5 average interest, who is missing from that average?</t>
  </si>
  <si>
    <t>The 4.05/5 interest is computed only on people who carted the course AND answered the survey. Students who never considered it, and abandoners who ignored the survey, are not in that number. High interest reflects self-selection, not the full population.</t>
  </si>
  <si>
    <t>FIVE FINDING CARDS FROM THE COURSE DATA</t>
  </si>
  <si>
    <t>Mixed</t>
  </si>
  <si>
    <t>Strong interest in the topic; blocked by schedule and unclear gen-ed credit</t>
  </si>
  <si>
    <t>4</t>
  </si>
  <si>
    <t>Each card holds one finding. The "Your order" box now shows the sequence chosen for our story.</t>
  </si>
  <si>
    <t>Correlation vs. Causation — Enrollment is declining AND interest in this sample is high. Does the data tell us why students didn't enroll? What WOULD?</t>
  </si>
  <si>
    <t>FINDING #1</t>
  </si>
  <si>
    <t>Abandoners cite schedule conflicts and the once-a-year offering. That does NOT prove that moving the schedule will fill the seats. To get at causation we'd need (1) intent-to-enroll before/after a schedule change, or (2) a controlled pilot section. The survey is correlational only.</t>
  </si>
  <si>
    <t>FINDING #2</t>
  </si>
  <si>
    <t>FINDING #3</t>
  </si>
  <si>
    <t>FINDING #4</t>
  </si>
  <si>
    <t>Catch-all group; split between “added to compare options, then changed plans” and the same structural barriers — once-a-year timing and the early slot</t>
  </si>
  <si>
    <t>FINDING #5</t>
  </si>
  <si>
    <t>Total enrollment fell from a 2022 peak of 76 to 33 in 2025 (a 57% drop over three straight years).</t>
  </si>
  <si>
    <t>But required History-major enrollment is flat (~20/yr). The course's core population isn't leaving.</t>
  </si>
  <si>
    <t>The entire decline is non-majors: Public Health, Pre-Health and Sociology fell 77% combined (56→13, 2022→2025).</t>
  </si>
  <si>
    <t>Among 98 students who carted HIST 218 but didn't enroll, top reasons are schedule conflict (45) and once-a-year/Fall-only (41) — and interest averages 4.05/5.</t>
  </si>
  <si>
    <t>The course isn't unwanted — it's inaccessible: a Fall-only morning slot collides with the required courses of the very non-majors who used to fill it.</t>
  </si>
  <si>
    <t>Source: Enrollment data, summed by year</t>
  </si>
  <si>
    <t>Couldn't wait another year for it to come around again. A spring section would change everything.</t>
  </si>
  <si>
    <t>Source: Enrollment data, History only</t>
  </si>
  <si>
    <t>Source: Enrollment data, by program</t>
  </si>
  <si>
    <t>Source: Cart-abandonment survey</t>
  </si>
  <si>
    <t>Source: Survey free-text + enrollment</t>
  </si>
  <si>
    <t>Circumstantial</t>
  </si>
  <si>
    <t>Your order →</t>
  </si>
  <si>
    <t>Few abandon; mostly graduating seniors or a closed/full section</t>
  </si>
  <si>
    <t>Sentiment summary</t>
  </si>
  <si>
    <t>The tone is constructive, not angry. Most comments come from students who wanted the course but hit a structural barrier — a schedule conflict, an early time slot, the once-a-year offering, or a catalog description that never made clear the course counts toward their requirements. Interest averages 4.05/5; likelihood to take it later averages only 2.79/5 — they want it but can't fit it.</t>
  </si>
  <si>
    <t>THE NARRATIVE ARC EXPLAINED</t>
  </si>
  <si>
    <t>APPLY THE PRIORITIZATION TOOL</t>
  </si>
  <si>
    <t>Added by mistake honestly, but it did look interesting.</t>
  </si>
  <si>
    <t>Why this sequence:</t>
  </si>
  <si>
    <t>Examples are pre-filled in gray. The bottom rows are filled with our findings.</t>
  </si>
  <si>
    <r>
      <rPr>
        <rFont val="Calibri"/>
        <b/>
        <color rgb="FF262626"/>
        <sz val="14.0"/>
      </rPr>
      <t>CONTEXT (1+2):</t>
    </r>
    <r>
      <rPr>
        <rFont val="Calibri"/>
        <color rgb="FF262626"/>
        <sz val="14.0"/>
      </rPr>
      <t xml:space="preserve"> Open with the real decline —&gt; down 57% in three years —&gt; then steady the audience: the History majors remained the same.
</t>
    </r>
    <r>
      <rPr>
        <rFont val="Calibri"/>
        <b/>
        <color rgb="FF262626"/>
        <sz val="14.0"/>
      </rPr>
      <t xml:space="preserve">COMPLICATION (3): </t>
    </r>
    <r>
      <rPr>
        <rFont val="Calibri"/>
        <color rgb="FF262626"/>
        <sz val="14.0"/>
      </rPr>
      <t xml:space="preserve">Reveal the surprise —&gt; every lost seat is a non-major; three programs fell ~77%. 
</t>
    </r>
    <r>
      <rPr>
        <rFont val="Calibri"/>
        <b/>
        <color rgb="FF262626"/>
        <sz val="14.0"/>
      </rPr>
      <t>INSIGHT (4):</t>
    </r>
    <r>
      <rPr>
        <rFont val="Calibri"/>
        <color rgb="FF262626"/>
        <sz val="14.0"/>
      </rPr>
      <t xml:space="preserve"> The voice of those students —&gt; schedule conflicts and a once-a-year offering, despite 4/5 interest. 
</t>
    </r>
    <r>
      <rPr>
        <rFont val="Calibri"/>
        <b/>
        <color rgb="FF262626"/>
        <sz val="14.0"/>
      </rPr>
      <t>RESOLUTION (5):</t>
    </r>
    <r>
      <rPr>
        <rFont val="Calibri"/>
        <color rgb="FF262626"/>
        <sz val="14.0"/>
      </rPr>
      <t xml:space="preserve"> Reframe it —&gt; this is an access problem, not a demand problem, and access is fixable. The arc moves from familiar (decline) to surprising (who left) to actionable (why, and what to do).</t>
    </r>
  </si>
  <si>
    <t>Finding</t>
  </si>
  <si>
    <t>Relevant?</t>
  </si>
  <si>
    <t>I found another approved history course that fit my schedule better, so I took that.</t>
  </si>
  <si>
    <t>Actionable?</t>
  </si>
  <si>
    <t>Supported?</t>
  </si>
  <si>
    <t>Use it?</t>
  </si>
  <si>
    <t>Notes / why</t>
  </si>
  <si>
    <t>Interest in the topic is high (~4.05/5) among abandoners</t>
  </si>
  <si>
    <t>Yes</t>
  </si>
  <si>
    <t>No</t>
  </si>
  <si>
    <t>As context</t>
  </si>
  <si>
    <t>Shows the problem is NOT weak demand</t>
  </si>
  <si>
    <t>88% of survey respondents are non-majors</t>
  </si>
  <si>
    <t>As a caveat</t>
  </si>
  <si>
    <t>Sample skew so disclose it</t>
  </si>
  <si>
    <t>Survey only reaches students who carted AND responded</t>
  </si>
  <si>
    <t>Caveat</t>
  </si>
  <si>
    <t>Partial</t>
  </si>
  <si>
    <t>No denominator; top-of-funnel loss is invisible</t>
  </si>
  <si>
    <t>Total enrollment fell from a 2022 peak of 76 to 33 in 2025 (−57%) — three straight years of decline.</t>
  </si>
  <si>
    <t>Confirms the decline is real</t>
  </si>
  <si>
    <t>Required History enrollment is flat (~20/yr). 100% of the net decline (43 students) is non-majors.</t>
  </si>
  <si>
    <t>THE headline is that the core is fine, the elective audience vanished</t>
  </si>
  <si>
    <t>Non-major enrollment fell 77% (56→13): Public Health 20→5, Pre-Health 14→3, Sociology 12→3.</t>
  </si>
  <si>
    <t>Names exactly who we lost</t>
  </si>
  <si>
    <t>Among abandoners, top reasons are schedule conflict (45) and once-a-year/Fall-only (41), with interest at 4.05/5.</t>
  </si>
  <si>
    <t>Points to the lever — access, not demand</t>
  </si>
  <si>
    <t>PICK THE ONE  ·  THE SINGLE FINDING THE REST OF THE STORY WILL SUPPORT</t>
  </si>
  <si>
    <t>Stage E + R  ·  Engineer the Experience &amp; Reflect</t>
  </si>
  <si>
    <t>Of the findings marked "Use it?" = Yes, which ONE most directly answers the original problem?</t>
  </si>
  <si>
    <t>Engineer &amp; Reflect
“Presenting data is a performance, not a report.”</t>
  </si>
  <si>
    <t>ENGINEER THE EXPERIENCE  ·  FOUR DELIVERY TECHNIQUES</t>
  </si>
  <si>
    <t>1.  Open with a hook — a provocative number, a question, or a surprising finding.</t>
  </si>
  <si>
    <t>2.  Pace the reveal — do not show everything at once.</t>
  </si>
  <si>
    <t>3.  Pause to let a number land before moving on.</t>
  </si>
  <si>
    <t>HIST 218 isn't losing interest — it's losing access. Required History enrollment is steady; the entire decline is non-majors, blocked by a once-a-year, Fall-only schedule that collides with their required courses. Demand is high; the format is the barrier.</t>
  </si>
  <si>
    <t>4.  Prepare for audience questions that challenge your interpretation.</t>
  </si>
  <si>
    <t>THE 90-SECOND PITCH  ·  FILLED IN</t>
  </si>
  <si>
    <t>Using the finding chosen in Stage C and the order set in Stage O — here's the pitch.</t>
  </si>
  <si>
    <t>1.  Headline (the conclusion as ONE sentence)</t>
  </si>
  <si>
    <t>HIST 218 isn't losing interest — it's losing access. Every bit of the enrollment decline is non-majors, blocked by a once-a-year, Fall-only morning schedule.</t>
  </si>
  <si>
    <t>I'm graduating in spring and it's only offered in the fall, so I literally can't fit it before I leave.</t>
  </si>
  <si>
    <t>2.  The hook (the first thing out of your mouth)</t>
  </si>
  <si>
    <t>Interest in this course is 4.05 out of 5 — students want it. Yet enrollment has fallen since 2022, from 76 students to 33. And here's the part nobody flagged: required History enrollment never moved. Every lost seat is a non-major we used to attract — and then stopped.</t>
  </si>
  <si>
    <t>3.  The supporting evidence (1-2 facts)</t>
  </si>
  <si>
    <t>Non-major enrollment fell from 56 to 13 (−77%) over three years: Public Health 20→5, Pre-Health 14→3. Among the 98 students who added the course but didn't enroll, the top reasons are a schedule conflict with a required course (45) and the once-a-year, Fall-only offering (41). Pre-Health students specifically flag the early-morning slot colliding with required labs.</t>
  </si>
  <si>
    <t>4.  The ask  ·  what do you want the audience to DO?</t>
  </si>
  <si>
    <t>Approve a pilot for the next cycle: (1) move the course out of the early-morning Fall slot that collides with required science/PH courses, (2) test a second or alternating offering so it isn't a once-a-year gamble, and (3) rewrite the catalog copy to make clear it satisfies the gen-ed and counts as a cross-listed elective. Re-survey carted-but-not-enrolled students before and after. Target: reverse non-major attrition before the next registration window.</t>
  </si>
  <si>
    <t>PEER FEEDBACK  ·  PREDICTED RESPONSES</t>
  </si>
  <si>
    <t>After delivering the pitch, the audience will react along these dimensions.</t>
  </si>
  <si>
    <t>1.  Did the message land?</t>
  </si>
  <si>
    <t>Yes — the reframe is the engine. 'Not a demand problem, an access problem' is sticky, and the contrast between 4/5 interest and falling enrollment makes people lean in. The 'required core is fine, non-majors vanished' split is the surprise.</t>
  </si>
  <si>
    <t>2.  Did you believe the data?</t>
  </si>
  <si>
    <t>Yes — the enrollment figures are registrar records, not survey-derived. The caveat to disclose: 88% of survey respondents are non-majors and we only hear from students who carted and responded. We are NOT claiming the schedule caused the decline — we report what abandoners cite and propose a pilot to test it.</t>
  </si>
  <si>
    <t>REFLECT &amp; REFINE</t>
  </si>
  <si>
    <t>1.  Does the presentation answer the original problem defined in Stage D?</t>
  </si>
  <si>
    <t>Yes — and it reframes the question. Original: 'enrollment is declining.' Reality: total enrollment is down 57%, but it's entirely non-majors; the required core is stable. Leadership gets a precise picture and a fundable action.</t>
  </si>
  <si>
    <t>2.  Would someone unfamiliar with the data understand it?</t>
  </si>
  <si>
    <t>Yes — the central idea is 'demand is fine; access is the barrier.' The chart shows History flat while non-majors collapse; the survey numbers are stated as absolute counts, not statistical jargon.</t>
  </si>
  <si>
    <t>3.  Did you let the data speak — or did you speak FOR the data?</t>
  </si>
  <si>
    <t>We let the data speak. We are NOT asserting causation (that the schedule caused the drop). We ARE reporting what students themselves cite, and proposing a pilot to test the inferred lever. Honest framing.</t>
  </si>
  <si>
    <t>Stage V  ·  Visualize Intentionally</t>
  </si>
  <si>
    <t>Visualize Intentionally
“Every chart is a design decision. Make it on purpose.”</t>
  </si>
  <si>
    <t>FOUR PRINCIPLES</t>
  </si>
  <si>
    <t>1.  Choose the right chart type for the relationship — comparison, trend, part-to-whole, distribution.</t>
  </si>
  <si>
    <t>2.  Remove everything that does not serve the message — gridlines, 3D effects, redundant legends, dual axes.</t>
  </si>
  <si>
    <t>3.  Use color to direct attention, not to decorate.</t>
  </si>
  <si>
    <t>4.  Add annotations — let the visual speak the conclusion, not just show the data.</t>
  </si>
  <si>
    <t>EXAMPLE 1  ·  ENROLLMENT DATA — TOTAL STUDENTS BY MAJOR</t>
  </si>
  <si>
    <t>SOURCE DATA  ·  ENROLLMENT BY STUDENT PROGRAM AND YEAR</t>
  </si>
  <si>
    <t>Reworked table (summing non-majors in a single column)</t>
  </si>
  <si>
    <t>for slope graph</t>
  </si>
  <si>
    <t>Non-majors</t>
  </si>
  <si>
    <t>BEFORE  ·  THE DEFAULT CLUTTERED CHART (EXAMPLE)</t>
  </si>
  <si>
    <t>AFTER  ·  THE INTENTIONAL CHART (EXAMPLE)</t>
  </si>
  <si>
    <t>ITERATION (combining non-majors to emphasize the message)</t>
  </si>
  <si>
    <t>ITERATION (slope graph to emphasize drop?)</t>
  </si>
  <si>
    <r>
      <rPr>
        <rFont val="Arial"/>
        <b/>
        <color rgb="FF262626"/>
        <sz val="15.0"/>
      </rPr>
      <t xml:space="preserve">FINAL ITERATION (back to the reliable line chart) 
</t>
    </r>
    <r>
      <rPr>
        <rFont val="Arial"/>
        <b val="0"/>
        <color rgb="FF262626"/>
        <sz val="15.0"/>
      </rPr>
      <t>This workbook was created in Excel desktop (some charts show up differently on Google Sheets)</t>
    </r>
  </si>
  <si>
    <t>Not great chart because it hides patterns and masks the big picture. My argument is not how big the drop was, but that a major chagne ot the way the class is scheduled and offered has impacted enrollment</t>
  </si>
  <si>
    <t>Added axis to show total enrollment for clarity. Highlighted where the policy occurred and how enrollment was impacted.</t>
  </si>
  <si>
    <t>CHANGES MADE BETWEEN BEFORE AND AFTER</t>
  </si>
  <si>
    <t>Change made</t>
  </si>
  <si>
    <t>Why it improves the message</t>
  </si>
  <si>
    <t>Removed the 3D effect</t>
  </si>
  <si>
    <t>Flat lines show value at a glance — 3D distorts the perception of size</t>
  </si>
  <si>
    <t>Switched bars to a LINE chart for the time-series</t>
  </si>
  <si>
    <t>Lines communicate trend; the eye reads direction without effort</t>
  </si>
  <si>
    <t>Replaced the descriptive title with the conclusion</t>
  </si>
  <si>
    <t>The title now says what the chart MEANS, not just what it shows</t>
  </si>
  <si>
    <t>Removed axis titles ("Year", "Students enrolled")</t>
  </si>
  <si>
    <t>The audience already knows years are years and the y-axis is headcount</t>
  </si>
  <si>
    <t>Removed gridlines</t>
  </si>
  <si>
    <t>Less visual noise; one light value axis is enough to read the levels</t>
  </si>
  <si>
    <t>Used color with intent: History = light gray, non-majors = dark/yellow</t>
  </si>
  <si>
    <t>Color fades the stable required line back and spotlights the programs that are the story</t>
  </si>
  <si>
    <t>EXAMPLE 2  ·  SURVEY DATA — WHY STUDENTS WHO CARTED HIST 218 DIDN’T ENROLL</t>
  </si>
  <si>
    <t>SOURCE DATA  ·  FACTORS RATED A “MAJOR REASON” FOR NOT ENROLLING  (n = 98;  multi-select, so mentions exceed 98)</t>
  </si>
  <si>
    <t>Reworked table rolling up anything around scheduling and offerings (they connect)</t>
  </si>
  <si>
    <t>“Major reason” mentions</t>
  </si>
  <si>
    <t>Limited scheduling or offering</t>
  </si>
  <si>
    <t>ITERATION (adding actual student comments to build empathy)</t>
  </si>
  <si>
    <t>Pairing this with the quantitative data. "Numbers provide credibility but the quotes and images create connection." - Cole Knaflic</t>
  </si>
  <si>
    <t>Also rolled up the top three reasons that relate to scheduling and offering of the class.</t>
  </si>
  <si>
    <t>Replaced the 3D pie with a sorted horizontal bar</t>
  </si>
  <si>
    <t>A pie hides ranking and its slices don’t sum to a whole here (multi-select) — bars rank reasons at a glance</t>
  </si>
  <si>
    <t>Sorted reasons largest-to-smallest</t>
  </si>
  <si>
    <t>The eye reads the order instantly; the biggest barriers sit at the top</t>
  </si>
  <si>
    <t>Highlighted only the top two reasons in color</t>
  </si>
  <si>
    <t>Spotlights the access barriers (schedule + once-a-year) that the ask is built on</t>
  </si>
  <si>
    <t>Grayed out the remaining reasons</t>
  </si>
  <si>
    <t>They stay visible for honesty but recede so they don’t compete with the message</t>
  </si>
  <si>
    <t>Replaced the generic title with the conclusion</t>
  </si>
  <si>
    <t>The title states what the data MEANS — demand is fine, access is the barrier</t>
  </si>
  <si>
    <t>Removed legend, value axis and gridlines</t>
  </si>
  <si>
    <t>Data labels carry the exact counts; nothing else is needed</t>
  </si>
</sst>
</file>

<file path=xl/styles.xml><?xml version="1.0" encoding="utf-8"?>
<styleSheet xmlns="http://schemas.openxmlformats.org/spreadsheetml/2006/main" xmlns:x14ac="http://schemas.microsoft.com/office/spreadsheetml/2009/9/ac" xmlns:mc="http://schemas.openxmlformats.org/markup-compatibility/2006">
  <fonts count="55">
    <font>
      <sz val="11.0"/>
      <color theme="1"/>
      <name val="Calibri"/>
      <scheme val="minor"/>
    </font>
    <font>
      <b/>
      <sz val="20.0"/>
      <color rgb="FF262626"/>
      <name val="Aptos"/>
    </font>
    <font/>
    <font>
      <i/>
      <sz val="11.0"/>
      <color rgb="FF747474"/>
      <name val="Calibri"/>
    </font>
    <font>
      <i/>
      <sz val="11.0"/>
      <color rgb="FF595959"/>
      <name val="Calibri"/>
    </font>
    <font>
      <b/>
      <sz val="26.0"/>
      <color rgb="FF262626"/>
      <name val="Aptos"/>
    </font>
    <font>
      <b/>
      <sz val="10.0"/>
      <color rgb="FF595959"/>
      <name val="Aptos"/>
    </font>
    <font>
      <b/>
      <sz val="10.0"/>
      <color rgb="FFFFFFFF"/>
      <name val="Calibri"/>
    </font>
    <font>
      <b/>
      <sz val="14.0"/>
      <color rgb="FF262626"/>
      <name val="Aptos"/>
    </font>
    <font>
      <b/>
      <sz val="14.0"/>
      <color rgb="FF747474"/>
      <name val="Aptos"/>
    </font>
    <font>
      <b/>
      <sz val="10.0"/>
      <color rgb="FFFFFFFF"/>
      <name val="Aptos"/>
    </font>
    <font>
      <sz val="11.0"/>
      <color rgb="FF262626"/>
      <name val="Calibri"/>
    </font>
    <font>
      <sz val="14.0"/>
      <color theme="1"/>
      <name val="Calibri"/>
      <scheme val="minor"/>
    </font>
    <font>
      <sz val="14.0"/>
      <color rgb="FF262626"/>
      <name val="Calibri"/>
    </font>
    <font>
      <b/>
      <sz val="14.0"/>
      <color rgb="FFC88800"/>
      <name val="Aptos"/>
    </font>
    <font>
      <b/>
      <sz val="14.0"/>
      <color theme="1"/>
      <name val="Aptos"/>
    </font>
    <font>
      <b/>
      <sz val="11.0"/>
      <color rgb="FF262626"/>
      <name val="Calibri"/>
    </font>
    <font>
      <sz val="11.0"/>
      <color theme="1"/>
      <name val="Calibri"/>
    </font>
    <font>
      <b/>
      <sz val="14.0"/>
      <color rgb="FFFFFFFF"/>
      <name val="Aptos"/>
    </font>
    <font>
      <b/>
      <sz val="14.0"/>
      <color rgb="FFA66500"/>
      <name val="Calibri"/>
    </font>
    <font>
      <b/>
      <sz val="14.0"/>
      <color rgb="FF262626"/>
      <name val="Calibri"/>
    </font>
    <font>
      <i/>
      <sz val="14.0"/>
      <color rgb="FF262626"/>
      <name val="Calibri"/>
    </font>
    <font>
      <b/>
      <sz val="15.0"/>
      <color rgb="FFFFFFFF"/>
      <name val="Aptos"/>
    </font>
    <font>
      <sz val="15.0"/>
      <color rgb="FF262626"/>
      <name val="Calibri"/>
    </font>
    <font>
      <b/>
      <sz val="15.0"/>
      <color rgb="FFC88800"/>
      <name val="Aptos"/>
    </font>
    <font>
      <i/>
      <sz val="16.0"/>
      <color rgb="FF262626"/>
      <name val="Calibri"/>
    </font>
    <font>
      <b/>
      <sz val="15.0"/>
      <color rgb="FF262626"/>
      <name val="Aptos"/>
    </font>
    <font>
      <b/>
      <sz val="15.0"/>
      <color rgb="FF262626"/>
      <name val="Calibri"/>
    </font>
    <font>
      <b/>
      <sz val="15.0"/>
      <color rgb="FFA16100"/>
      <name val="Aptos"/>
    </font>
    <font>
      <i/>
      <sz val="15.0"/>
      <color rgb="FF747474"/>
      <name val="Calibri"/>
    </font>
    <font>
      <sz val="15.0"/>
      <color theme="1"/>
      <name val="Calibri"/>
      <scheme val="minor"/>
    </font>
    <font>
      <i/>
      <sz val="14.0"/>
      <color rgb="FF747474"/>
      <name val="Calibri"/>
    </font>
    <font>
      <b/>
      <sz val="14.0"/>
      <color rgb="FF747474"/>
      <name val="Calibri"/>
    </font>
    <font>
      <b/>
      <sz val="28.0"/>
      <color rgb="FF262626"/>
      <name val="Aptos"/>
    </font>
    <font>
      <b/>
      <sz val="14.0"/>
      <color rgb="FF9F5E00"/>
      <name val="Aptos"/>
    </font>
    <font>
      <i/>
      <sz val="14.0"/>
      <color rgb="FF6D6D6D"/>
      <name val="Calibri"/>
    </font>
    <font>
      <b/>
      <sz val="14.0"/>
      <color rgb="FFA16100"/>
      <name val="Aptos"/>
    </font>
    <font>
      <b/>
      <sz val="18.0"/>
      <color rgb="FF262626"/>
      <name val="Aptos"/>
    </font>
    <font>
      <sz val="16.0"/>
      <color theme="1"/>
      <name val="Calibri"/>
      <scheme val="minor"/>
    </font>
    <font>
      <b/>
      <sz val="16.0"/>
      <color rgb="FF262626"/>
      <name val="Aptos"/>
    </font>
    <font>
      <sz val="16.0"/>
      <color rgb="FF262626"/>
      <name val="Calibri"/>
    </font>
    <font>
      <b/>
      <sz val="16.0"/>
      <color rgb="FF747474"/>
      <name val="Aptos"/>
    </font>
    <font>
      <sz val="10.0"/>
      <color rgb="FF262626"/>
      <name val="Calibri"/>
    </font>
    <font>
      <b/>
      <sz val="10.0"/>
      <color rgb="FF747474"/>
      <name val="Aptos"/>
    </font>
    <font>
      <color theme="1"/>
      <name val="Calibri"/>
      <scheme val="minor"/>
    </font>
    <font>
      <b/>
      <sz val="15.0"/>
      <color theme="1"/>
      <name val="Aptos"/>
    </font>
    <font>
      <b/>
      <sz val="11.0"/>
      <color rgb="FF262626"/>
      <name val="Aptos"/>
    </font>
    <font>
      <sz val="12.0"/>
      <color theme="1"/>
      <name val="Calibri"/>
      <scheme val="minor"/>
    </font>
    <font>
      <b/>
      <sz val="15.0"/>
      <color rgb="FF747474"/>
      <name val="Aptos"/>
    </font>
    <font>
      <sz val="13.0"/>
      <color theme="1"/>
      <name val="Calibri"/>
      <scheme val="minor"/>
    </font>
    <font>
      <b/>
      <sz val="13.0"/>
      <color rgb="FFFFFFFF"/>
      <name val="Aptos"/>
    </font>
    <font>
      <sz val="13.0"/>
      <color rgb="FF262626"/>
      <name val="Calibri"/>
    </font>
    <font>
      <sz val="19.0"/>
      <color theme="1"/>
      <name val="Calibri"/>
      <scheme val="minor"/>
    </font>
    <font>
      <i/>
      <sz val="15.0"/>
      <color theme="1"/>
      <name val="Calibri"/>
    </font>
    <font>
      <b/>
      <i/>
      <sz val="11.0"/>
      <color theme="1"/>
      <name val="Calibri"/>
    </font>
  </fonts>
  <fills count="10">
    <fill>
      <patternFill patternType="none"/>
    </fill>
    <fill>
      <patternFill patternType="lightGray"/>
    </fill>
    <fill>
      <patternFill patternType="solid">
        <fgColor rgb="FFFFFFFF"/>
        <bgColor rgb="FFFFFFFF"/>
      </patternFill>
    </fill>
    <fill>
      <patternFill patternType="solid">
        <fgColor rgb="FFFFC000"/>
        <bgColor rgb="FFFFC000"/>
      </patternFill>
    </fill>
    <fill>
      <patternFill patternType="solid">
        <fgColor rgb="FF262626"/>
        <bgColor rgb="FF262626"/>
      </patternFill>
    </fill>
    <fill>
      <patternFill patternType="solid">
        <fgColor rgb="FFFFF8E1"/>
        <bgColor rgb="FFFFF8E1"/>
      </patternFill>
    </fill>
    <fill>
      <patternFill patternType="solid">
        <fgColor rgb="FFF5F5F5"/>
        <bgColor rgb="FFF5F5F5"/>
      </patternFill>
    </fill>
    <fill>
      <patternFill patternType="solid">
        <fgColor rgb="FFD8D8D8"/>
        <bgColor rgb="FFD8D8D8"/>
      </patternFill>
    </fill>
    <fill>
      <patternFill patternType="solid">
        <fgColor theme="9"/>
        <bgColor theme="9"/>
      </patternFill>
    </fill>
    <fill>
      <patternFill patternType="solid">
        <fgColor rgb="FFFFFF00"/>
        <bgColor rgb="FFFFFF00"/>
      </patternFill>
    </fill>
  </fills>
  <borders count="36">
    <border/>
    <border>
      <left/>
      <top/>
      <bottom style="medium">
        <color rgb="FFFFC000"/>
      </bottom>
    </border>
    <border>
      <left/>
      <right/>
      <top/>
      <bottom style="medium">
        <color rgb="FFFFC000"/>
      </bottom>
    </border>
    <border>
      <top/>
      <bottom style="medium">
        <color rgb="FFFFC000"/>
      </bottom>
    </border>
    <border>
      <right/>
      <top/>
      <bottom style="medium">
        <color rgb="FFFFC000"/>
      </bottom>
    </border>
    <border>
      <left/>
      <right/>
      <top/>
      <bottom/>
    </border>
    <border>
      <bottom style="thin">
        <color rgb="FFA6A6A6"/>
      </bottom>
    </border>
    <border>
      <left style="thin">
        <color rgb="FFA6A6A6"/>
      </left>
      <right style="thin">
        <color rgb="FFA6A6A6"/>
      </right>
      <top style="thin">
        <color rgb="FFA6A6A6"/>
      </top>
      <bottom style="thin">
        <color rgb="FFA6A6A6"/>
      </bottom>
    </border>
    <border>
      <left style="thin">
        <color rgb="FFA6A6A6"/>
      </left>
      <top style="thin">
        <color rgb="FFA6A6A6"/>
      </top>
      <bottom style="thin">
        <color rgb="FFA6A6A6"/>
      </bottom>
    </border>
    <border>
      <top style="thin">
        <color rgb="FFA6A6A6"/>
      </top>
      <bottom style="thin">
        <color rgb="FFA6A6A6"/>
      </bottom>
    </border>
    <border>
      <right style="thin">
        <color rgb="FFA6A6A6"/>
      </right>
      <top style="thin">
        <color rgb="FFA6A6A6"/>
      </top>
      <bottom style="thin">
        <color rgb="FFA6A6A6"/>
      </bottom>
    </border>
    <border>
      <bottom style="medium">
        <color rgb="FFFFC000"/>
      </bottom>
    </border>
    <border>
      <left style="medium">
        <color rgb="FFA6A6A6"/>
      </left>
      <right style="medium">
        <color rgb="FFA6A6A6"/>
      </right>
      <top style="medium">
        <color rgb="FFA6A6A6"/>
      </top>
      <bottom style="thin">
        <color rgb="FFA6A6A6"/>
      </bottom>
    </border>
    <border>
      <left style="medium">
        <color rgb="FFA6A6A6"/>
      </left>
      <right style="medium">
        <color rgb="FFA6A6A6"/>
      </right>
      <top/>
      <bottom/>
    </border>
    <border>
      <left style="medium">
        <color rgb="FFA6A6A6"/>
      </left>
      <right style="medium">
        <color rgb="FFA6A6A6"/>
      </right>
      <top/>
      <bottom style="thin">
        <color rgb="FFA6A6A6"/>
      </bottom>
    </border>
    <border>
      <left style="medium">
        <color rgb="FFA6A6A6"/>
      </left>
      <right style="medium">
        <color rgb="FFA6A6A6"/>
      </right>
      <top/>
      <bottom style="medium">
        <color rgb="FFA6A6A6"/>
      </bottom>
    </border>
    <border>
      <right/>
      <top style="thin">
        <color rgb="FFA6A6A6"/>
      </top>
      <bottom style="thin">
        <color rgb="FFA6A6A6"/>
      </bottom>
    </border>
    <border>
      <left style="thin">
        <color rgb="FFA6A6A6"/>
      </left>
      <top style="thin">
        <color rgb="FFA6A6A6"/>
      </top>
    </border>
    <border>
      <top style="thin">
        <color rgb="FFA6A6A6"/>
      </top>
    </border>
    <border>
      <right/>
      <top style="thin">
        <color rgb="FFA6A6A6"/>
      </top>
    </border>
    <border>
      <left style="thin">
        <color rgb="FFA6A6A6"/>
      </left>
      <bottom/>
    </border>
    <border>
      <bottom/>
    </border>
    <border>
      <right/>
      <bottom/>
    </border>
    <border>
      <left/>
      <top/>
      <bottom/>
    </border>
    <border>
      <top/>
      <bottom/>
    </border>
    <border>
      <right/>
      <top/>
      <bottom/>
    </border>
    <border>
      <left style="thin">
        <color rgb="FFBFBFBF"/>
      </left>
      <right style="thin">
        <color rgb="FFBFBFBF"/>
      </right>
      <top style="thin">
        <color rgb="FFBFBFBF"/>
      </top>
      <bottom style="thin">
        <color rgb="FFBFBFBF"/>
      </bottom>
    </border>
    <border>
      <left style="thin">
        <color rgb="FFA6A6A6"/>
      </left>
      <right style="thin">
        <color rgb="FFA6A6A6"/>
      </right>
      <top style="thin">
        <color rgb="FFA6A6A6"/>
      </top>
    </border>
    <border>
      <left style="thin">
        <color rgb="FFBFBFBF"/>
      </left>
      <right style="thin">
        <color rgb="FFBFBFBF"/>
      </right>
      <top style="thin">
        <color rgb="FFBFBFBF"/>
      </top>
    </border>
    <border>
      <left style="thin">
        <color rgb="FFBFBFBF"/>
      </left>
      <top style="thin">
        <color rgb="FFBFBFBF"/>
      </top>
      <bottom style="thin">
        <color rgb="FFBFBFBF"/>
      </bottom>
    </border>
    <border>
      <top style="thin">
        <color rgb="FFBFBFBF"/>
      </top>
      <bottom style="thin">
        <color rgb="FFBFBFBF"/>
      </bottom>
    </border>
    <border>
      <right style="thin">
        <color rgb="FFBFBFBF"/>
      </right>
      <top style="thin">
        <color rgb="FFBFBFBF"/>
      </top>
      <bottom style="thin">
        <color rgb="FFBFBFBF"/>
      </bottom>
    </border>
    <border>
      <left style="thin">
        <color rgb="FFBFBFBF"/>
      </left>
      <top/>
      <bottom style="thin">
        <color rgb="FFBFBFBF"/>
      </bottom>
    </border>
    <border>
      <top/>
      <bottom style="thin">
        <color rgb="FFBFBFBF"/>
      </bottom>
    </border>
    <border>
      <right style="thin">
        <color rgb="FFBFBFBF"/>
      </right>
      <top/>
      <bottom style="thin">
        <color rgb="FFBFBFBF"/>
      </bottom>
    </border>
    <border>
      <right/>
      <top/>
      <bottom style="thin">
        <color rgb="FFBFBFBF"/>
      </bottom>
    </border>
  </borders>
  <cellStyleXfs count="1">
    <xf borderId="0" fillId="0" fontId="0" numFmtId="0" applyAlignment="1" applyFont="1"/>
  </cellStyleXfs>
  <cellXfs count="173">
    <xf borderId="0" fillId="0" fontId="0" numFmtId="0" xfId="0" applyAlignment="1" applyFont="1">
      <alignment readingOrder="0" shrinkToFit="0" vertical="bottom" wrapText="0"/>
    </xf>
    <xf borderId="1" fillId="2" fontId="1" numFmtId="0" xfId="0" applyAlignment="1" applyBorder="1" applyFill="1" applyFont="1">
      <alignment horizontal="left" vertical="center"/>
    </xf>
    <xf borderId="2" fillId="2" fontId="1" numFmtId="0" xfId="0" applyAlignment="1" applyBorder="1" applyFont="1">
      <alignment horizontal="left" vertical="center"/>
    </xf>
    <xf borderId="3" fillId="0" fontId="2" numFmtId="0" xfId="0" applyBorder="1" applyFont="1"/>
    <xf borderId="4" fillId="0" fontId="2" numFmtId="0" xfId="0" applyBorder="1" applyFont="1"/>
    <xf borderId="0" fillId="0" fontId="3" numFmtId="0" xfId="0" applyAlignment="1" applyFont="1">
      <alignment horizontal="left" vertical="center"/>
    </xf>
    <xf borderId="0" fillId="0" fontId="4" numFmtId="0" xfId="0" applyAlignment="1" applyFont="1">
      <alignment horizontal="left" vertical="center"/>
    </xf>
    <xf borderId="5" fillId="3" fontId="5" numFmtId="0" xfId="0" applyAlignment="1" applyBorder="1" applyFill="1" applyFont="1">
      <alignment horizontal="center" vertical="center"/>
    </xf>
    <xf borderId="6" fillId="0" fontId="6" numFmtId="0" xfId="0" applyAlignment="1" applyBorder="1" applyFont="1">
      <alignment horizontal="left" vertical="center"/>
    </xf>
    <xf borderId="7" fillId="4" fontId="7" numFmtId="0" xfId="0" applyAlignment="1" applyBorder="1" applyFill="1" applyFont="1">
      <alignment shrinkToFit="0" wrapText="1"/>
    </xf>
    <xf borderId="0" fillId="0" fontId="8" numFmtId="0" xfId="0" applyAlignment="1" applyFont="1">
      <alignment horizontal="left" shrinkToFit="0" vertical="center" wrapText="1"/>
    </xf>
    <xf borderId="6" fillId="0" fontId="2" numFmtId="0" xfId="0" applyBorder="1" applyFont="1"/>
    <xf borderId="6" fillId="0" fontId="9" numFmtId="0" xfId="0" applyAlignment="1" applyBorder="1" applyFont="1">
      <alignment horizontal="left" vertical="center"/>
    </xf>
    <xf borderId="7" fillId="4" fontId="10" numFmtId="0" xfId="0" applyAlignment="1" applyBorder="1" applyFont="1">
      <alignment horizontal="left" vertical="center"/>
    </xf>
    <xf borderId="0" fillId="0" fontId="11" numFmtId="0" xfId="0" applyAlignment="1" applyFont="1">
      <alignment horizontal="left" shrinkToFit="0" vertical="center" wrapText="1"/>
    </xf>
    <xf borderId="0" fillId="0" fontId="12" numFmtId="0" xfId="0" applyFont="1"/>
    <xf borderId="7" fillId="0" fontId="11" numFmtId="0" xfId="0" applyAlignment="1" applyBorder="1" applyFont="1">
      <alignment horizontal="center"/>
    </xf>
    <xf borderId="0" fillId="0" fontId="13" numFmtId="0" xfId="0" applyAlignment="1" applyFont="1">
      <alignment horizontal="left" shrinkToFit="0" vertical="center" wrapText="1"/>
    </xf>
    <xf borderId="7" fillId="0" fontId="11" numFmtId="0" xfId="0" applyAlignment="1" applyBorder="1" applyFont="1">
      <alignment horizontal="left" shrinkToFit="0" vertical="top" wrapText="1"/>
    </xf>
    <xf borderId="7" fillId="0" fontId="11" numFmtId="0" xfId="0" applyAlignment="1" applyBorder="1" applyFont="1">
      <alignment horizontal="left" vertical="center"/>
    </xf>
    <xf borderId="7" fillId="4" fontId="10" numFmtId="0" xfId="0" applyAlignment="1" applyBorder="1" applyFont="1">
      <alignment horizontal="center" vertical="center"/>
    </xf>
    <xf borderId="7" fillId="0" fontId="11" numFmtId="0" xfId="0" applyAlignment="1" applyBorder="1" applyFont="1">
      <alignment shrinkToFit="0" vertical="top" wrapText="1"/>
    </xf>
    <xf borderId="8" fillId="4" fontId="10" numFmtId="0" xfId="0" applyAlignment="1" applyBorder="1" applyFont="1">
      <alignment horizontal="left" vertical="center"/>
    </xf>
    <xf borderId="9" fillId="0" fontId="2" numFmtId="0" xfId="0" applyBorder="1" applyFont="1"/>
    <xf borderId="10" fillId="0" fontId="2" numFmtId="0" xfId="0" applyBorder="1" applyFont="1"/>
    <xf borderId="0" fillId="0" fontId="14" numFmtId="0" xfId="0" applyAlignment="1" applyFont="1">
      <alignment horizontal="center" vertical="center"/>
    </xf>
    <xf borderId="7" fillId="3" fontId="15" numFmtId="0" xfId="0" applyAlignment="1" applyBorder="1" applyFont="1">
      <alignment horizontal="center" vertical="center"/>
    </xf>
    <xf borderId="7" fillId="0" fontId="16" numFmtId="0" xfId="0" applyAlignment="1" applyBorder="1" applyFont="1">
      <alignment horizontal="left" vertical="center"/>
    </xf>
    <xf borderId="8" fillId="5" fontId="13" numFmtId="0" xfId="0" applyAlignment="1" applyBorder="1" applyFill="1" applyFont="1">
      <alignment horizontal="left" shrinkToFit="0" vertical="center" wrapText="1"/>
    </xf>
    <xf borderId="8" fillId="0" fontId="4" numFmtId="0" xfId="0" applyAlignment="1" applyBorder="1" applyFont="1">
      <alignment horizontal="left" vertical="center"/>
    </xf>
    <xf borderId="0" fillId="0" fontId="11" numFmtId="0" xfId="0" applyAlignment="1" applyFont="1">
      <alignment vertical="center"/>
    </xf>
    <xf borderId="0" fillId="0" fontId="17" numFmtId="0" xfId="0" applyAlignment="1" applyFont="1">
      <alignment horizontal="left" shrinkToFit="0" vertical="top" wrapText="1"/>
    </xf>
    <xf borderId="7" fillId="4" fontId="18" numFmtId="0" xfId="0" applyAlignment="1" applyBorder="1" applyFont="1">
      <alignment horizontal="left" vertical="center"/>
    </xf>
    <xf borderId="8" fillId="4" fontId="18" numFmtId="0" xfId="0" applyAlignment="1" applyBorder="1" applyFont="1">
      <alignment horizontal="left" vertical="center"/>
    </xf>
    <xf borderId="7" fillId="0" fontId="19" numFmtId="0" xfId="0" applyAlignment="1" applyBorder="1" applyFont="1">
      <alignment horizontal="center" vertical="center"/>
    </xf>
    <xf borderId="7" fillId="0" fontId="20" numFmtId="0" xfId="0" applyAlignment="1" applyBorder="1" applyFont="1">
      <alignment horizontal="left" vertical="center"/>
    </xf>
    <xf borderId="7" fillId="0" fontId="13" numFmtId="0" xfId="0" applyAlignment="1" applyBorder="1" applyFont="1">
      <alignment horizontal="left" shrinkToFit="0" vertical="center" wrapText="1"/>
    </xf>
    <xf borderId="8" fillId="0" fontId="21" numFmtId="0" xfId="0" applyAlignment="1" applyBorder="1" applyFont="1">
      <alignment horizontal="left" shrinkToFit="0" vertical="center" wrapText="1"/>
    </xf>
    <xf borderId="8" fillId="4" fontId="22" numFmtId="0" xfId="0" applyAlignment="1" applyBorder="1" applyFont="1">
      <alignment horizontal="left" vertical="center"/>
    </xf>
    <xf borderId="7" fillId="4" fontId="22" numFmtId="0" xfId="0" applyAlignment="1" applyBorder="1" applyFont="1">
      <alignment horizontal="center" vertical="center"/>
    </xf>
    <xf borderId="8" fillId="0" fontId="23" numFmtId="0" xfId="0" applyAlignment="1" applyBorder="1" applyFont="1">
      <alignment vertical="center"/>
    </xf>
    <xf borderId="7" fillId="0" fontId="24" numFmtId="0" xfId="0" applyAlignment="1" applyBorder="1" applyFont="1">
      <alignment horizontal="center" vertical="center"/>
    </xf>
    <xf borderId="11" fillId="0" fontId="1" numFmtId="0" xfId="0" applyAlignment="1" applyBorder="1" applyFont="1">
      <alignment horizontal="left" vertical="center"/>
    </xf>
    <xf borderId="11" fillId="0" fontId="2" numFmtId="0" xfId="0" applyBorder="1" applyFont="1"/>
    <xf borderId="0" fillId="0" fontId="25" numFmtId="0" xfId="0" applyAlignment="1" applyFont="1">
      <alignment shrinkToFit="0" vertical="center" wrapText="1"/>
    </xf>
    <xf borderId="7" fillId="4" fontId="18" numFmtId="0" xfId="0" applyAlignment="1" applyBorder="1" applyFont="1">
      <alignment horizontal="center" vertical="center"/>
    </xf>
    <xf borderId="8" fillId="4" fontId="18" numFmtId="0" xfId="0" applyAlignment="1" applyBorder="1" applyFont="1">
      <alignment horizontal="center" vertical="center"/>
    </xf>
    <xf borderId="8" fillId="0" fontId="13" numFmtId="0" xfId="0" applyAlignment="1" applyBorder="1" applyFont="1">
      <alignment vertical="center"/>
    </xf>
    <xf borderId="7" fillId="0" fontId="13" numFmtId="0" xfId="0" applyAlignment="1" applyBorder="1" applyFont="1">
      <alignment horizontal="center" vertical="center"/>
    </xf>
    <xf borderId="8" fillId="0" fontId="13" numFmtId="9" xfId="0" applyAlignment="1" applyBorder="1" applyFont="1" applyNumberFormat="1">
      <alignment horizontal="center" vertical="center"/>
    </xf>
    <xf borderId="8" fillId="5" fontId="20" numFmtId="0" xfId="0" applyAlignment="1" applyBorder="1" applyFont="1">
      <alignment vertical="center"/>
    </xf>
    <xf borderId="0" fillId="0" fontId="26" numFmtId="0" xfId="0" applyAlignment="1" applyFont="1">
      <alignment vertical="center"/>
    </xf>
    <xf borderId="8" fillId="0" fontId="20" numFmtId="0" xfId="0" applyAlignment="1" applyBorder="1" applyFont="1">
      <alignment horizontal="left" vertical="center"/>
    </xf>
    <xf borderId="8" fillId="4" fontId="22" numFmtId="0" xfId="0" applyAlignment="1" applyBorder="1" applyFont="1">
      <alignment horizontal="left" shrinkToFit="0" vertical="center" wrapText="1"/>
    </xf>
    <xf borderId="8" fillId="5" fontId="13" numFmtId="0" xfId="0" applyAlignment="1" applyBorder="1" applyFont="1">
      <alignment horizontal="left" shrinkToFit="0" vertical="top" wrapText="1"/>
    </xf>
    <xf borderId="7" fillId="5" fontId="20" numFmtId="0" xfId="0" applyAlignment="1" applyBorder="1" applyFont="1">
      <alignment horizontal="center" vertical="center"/>
    </xf>
    <xf borderId="7" fillId="4" fontId="22" numFmtId="0" xfId="0" applyAlignment="1" applyBorder="1" applyFont="1">
      <alignment horizontal="center" shrinkToFit="0" vertical="center" wrapText="1"/>
    </xf>
    <xf borderId="8" fillId="4" fontId="22" numFmtId="0" xfId="0" applyAlignment="1" applyBorder="1" applyFont="1">
      <alignment horizontal="center" shrinkToFit="0" vertical="center" wrapText="1"/>
    </xf>
    <xf borderId="8" fillId="5" fontId="20" numFmtId="9" xfId="0" applyAlignment="1" applyBorder="1" applyFont="1" applyNumberFormat="1">
      <alignment horizontal="center" vertical="center"/>
    </xf>
    <xf borderId="8" fillId="5" fontId="27" numFmtId="0" xfId="0" applyAlignment="1" applyBorder="1" applyFont="1">
      <alignment horizontal="left" shrinkToFit="0" vertical="center" wrapText="1"/>
    </xf>
    <xf borderId="7" fillId="5" fontId="28" numFmtId="0" xfId="0" applyAlignment="1" applyBorder="1" applyFont="1">
      <alignment horizontal="center" vertical="center"/>
    </xf>
    <xf borderId="8" fillId="5" fontId="27" numFmtId="9" xfId="0" applyAlignment="1" applyBorder="1" applyFont="1" applyNumberFormat="1">
      <alignment horizontal="center" vertical="center"/>
    </xf>
    <xf borderId="8" fillId="0" fontId="23" numFmtId="0" xfId="0" applyAlignment="1" applyBorder="1" applyFont="1">
      <alignment horizontal="left" shrinkToFit="0" vertical="center" wrapText="1"/>
    </xf>
    <xf borderId="7" fillId="0" fontId="26" numFmtId="0" xfId="0" applyAlignment="1" applyBorder="1" applyFont="1">
      <alignment horizontal="center" vertical="center"/>
    </xf>
    <xf borderId="8" fillId="0" fontId="23" numFmtId="9" xfId="0" applyAlignment="1" applyBorder="1" applyFont="1" applyNumberFormat="1">
      <alignment horizontal="center" vertical="center"/>
    </xf>
    <xf borderId="8" fillId="6" fontId="8" numFmtId="0" xfId="0" applyAlignment="1" applyBorder="1" applyFill="1" applyFont="1">
      <alignment vertical="center"/>
    </xf>
    <xf borderId="7" fillId="6" fontId="8" numFmtId="0" xfId="0" applyAlignment="1" applyBorder="1" applyFont="1">
      <alignment horizontal="center" vertical="center"/>
    </xf>
    <xf borderId="8" fillId="6" fontId="8" numFmtId="9" xfId="0" applyAlignment="1" applyBorder="1" applyFont="1" applyNumberFormat="1">
      <alignment horizontal="center" vertical="center"/>
    </xf>
    <xf borderId="0" fillId="0" fontId="29" numFmtId="0" xfId="0" applyAlignment="1" applyFont="1">
      <alignment horizontal="left" shrinkToFit="0" vertical="center" wrapText="1"/>
    </xf>
    <xf borderId="7" fillId="4" fontId="22" numFmtId="0" xfId="0" applyAlignment="1" applyBorder="1" applyFont="1">
      <alignment horizontal="left" shrinkToFit="0" vertical="center" wrapText="1"/>
    </xf>
    <xf borderId="0" fillId="0" fontId="23" numFmtId="0" xfId="0" applyAlignment="1" applyFont="1">
      <alignment horizontal="left" shrinkToFit="0" vertical="center" wrapText="1"/>
    </xf>
    <xf borderId="0" fillId="0" fontId="14" numFmtId="0" xfId="0" applyAlignment="1" applyFont="1">
      <alignment horizontal="center"/>
    </xf>
    <xf borderId="0" fillId="0" fontId="27" numFmtId="0" xfId="0" applyAlignment="1" applyFont="1">
      <alignment shrinkToFit="0" wrapText="1"/>
    </xf>
    <xf borderId="7" fillId="0" fontId="27" numFmtId="0" xfId="0" applyAlignment="1" applyBorder="1" applyFont="1">
      <alignment horizontal="left" vertical="center"/>
    </xf>
    <xf borderId="7" fillId="0" fontId="23" numFmtId="0" xfId="0" applyAlignment="1" applyBorder="1" applyFont="1">
      <alignment horizontal="center" vertical="center"/>
    </xf>
    <xf borderId="8" fillId="5" fontId="23" numFmtId="0" xfId="0" applyAlignment="1" applyBorder="1" applyFont="1">
      <alignment horizontal="left" readingOrder="0" shrinkToFit="0" vertical="top" wrapText="1"/>
    </xf>
    <xf borderId="7" fillId="0" fontId="29" numFmtId="0" xfId="0" applyAlignment="1" applyBorder="1" applyFont="1">
      <alignment horizontal="left" vertical="center"/>
    </xf>
    <xf borderId="8" fillId="5" fontId="23" numFmtId="0" xfId="0" applyAlignment="1" applyBorder="1" applyFont="1">
      <alignment horizontal="left" shrinkToFit="0" vertical="top" wrapText="1"/>
    </xf>
    <xf borderId="12" fillId="2" fontId="9" numFmtId="0" xfId="0" applyAlignment="1" applyBorder="1" applyFont="1">
      <alignment horizontal="center" vertical="center"/>
    </xf>
    <xf borderId="0" fillId="0" fontId="30" numFmtId="0" xfId="0" applyFont="1"/>
    <xf borderId="13" fillId="2" fontId="13" numFmtId="0" xfId="0" applyAlignment="1" applyBorder="1" applyFont="1">
      <alignment horizontal="left" readingOrder="0" shrinkToFit="0" vertical="top" wrapText="1"/>
    </xf>
    <xf borderId="13" fillId="2" fontId="13" numFmtId="0" xfId="0" applyAlignment="1" applyBorder="1" applyFont="1">
      <alignment horizontal="left" shrinkToFit="0" vertical="top" wrapText="1"/>
    </xf>
    <xf borderId="14" fillId="2" fontId="31" numFmtId="0" xfId="0" applyAlignment="1" applyBorder="1" applyFont="1">
      <alignment horizontal="left" shrinkToFit="0" vertical="center" wrapText="1"/>
    </xf>
    <xf borderId="13" fillId="2" fontId="32" numFmtId="0" xfId="0" applyAlignment="1" applyBorder="1" applyFont="1">
      <alignment horizontal="center" vertical="center"/>
    </xf>
    <xf borderId="15" fillId="3" fontId="33" numFmtId="0" xfId="0" applyAlignment="1" applyBorder="1" applyFont="1">
      <alignment horizontal="center" vertical="center"/>
    </xf>
    <xf borderId="8" fillId="6" fontId="23" numFmtId="0" xfId="0" applyAlignment="1" applyBorder="1" applyFont="1">
      <alignment horizontal="left" shrinkToFit="0" vertical="top" wrapText="1"/>
    </xf>
    <xf borderId="0" fillId="0" fontId="8" numFmtId="0" xfId="0" applyFont="1"/>
    <xf borderId="8" fillId="5" fontId="13" numFmtId="0" xfId="0" applyAlignment="1" applyBorder="1" applyFont="1">
      <alignment horizontal="left" readingOrder="0" shrinkToFit="0" vertical="center" wrapText="1"/>
    </xf>
    <xf borderId="16" fillId="0" fontId="2" numFmtId="0" xfId="0" applyBorder="1" applyFont="1"/>
    <xf borderId="7" fillId="4" fontId="18" numFmtId="0" xfId="0" applyAlignment="1" applyBorder="1" applyFont="1">
      <alignment horizontal="center" shrinkToFit="0" vertical="center" wrapText="1"/>
    </xf>
    <xf borderId="7" fillId="4" fontId="18" numFmtId="0" xfId="0" applyAlignment="1" applyBorder="1" applyFont="1">
      <alignment horizontal="left" shrinkToFit="0" vertical="center" wrapText="1"/>
    </xf>
    <xf borderId="7" fillId="6" fontId="34" numFmtId="0" xfId="0" applyAlignment="1" applyBorder="1" applyFont="1">
      <alignment horizontal="center" vertical="center"/>
    </xf>
    <xf borderId="7" fillId="6" fontId="13" numFmtId="0" xfId="0" applyAlignment="1" applyBorder="1" applyFont="1">
      <alignment horizontal="left" shrinkToFit="0" vertical="center" wrapText="1"/>
    </xf>
    <xf borderId="7" fillId="6" fontId="35" numFmtId="0" xfId="0" applyAlignment="1" applyBorder="1" applyFont="1">
      <alignment horizontal="left" shrinkToFit="0" vertical="center" wrapText="1"/>
    </xf>
    <xf borderId="7" fillId="6" fontId="35" numFmtId="0" xfId="0" applyAlignment="1" applyBorder="1" applyFont="1">
      <alignment horizontal="center" vertical="center"/>
    </xf>
    <xf borderId="7" fillId="6" fontId="35" numFmtId="0" xfId="0" applyAlignment="1" applyBorder="1" applyFont="1">
      <alignment horizontal="left" readingOrder="0" shrinkToFit="0" vertical="center" wrapText="1"/>
    </xf>
    <xf borderId="7" fillId="5" fontId="36" numFmtId="0" xfId="0" applyAlignment="1" applyBorder="1" applyFont="1">
      <alignment horizontal="center" vertical="center"/>
    </xf>
    <xf borderId="7" fillId="5" fontId="20" numFmtId="0" xfId="0" applyAlignment="1" applyBorder="1" applyFont="1">
      <alignment horizontal="left" shrinkToFit="0" vertical="top" wrapText="1"/>
    </xf>
    <xf borderId="7" fillId="5" fontId="8" numFmtId="0" xfId="0" applyAlignment="1" applyBorder="1" applyFont="1">
      <alignment horizontal="center" vertical="center"/>
    </xf>
    <xf borderId="7" fillId="5" fontId="21" numFmtId="0" xfId="0" applyAlignment="1" applyBorder="1" applyFont="1">
      <alignment horizontal="left" shrinkToFit="0" vertical="top" wrapText="1"/>
    </xf>
    <xf borderId="7" fillId="5" fontId="21" numFmtId="0" xfId="0" applyAlignment="1" applyBorder="1" applyFont="1">
      <alignment horizontal="left" readingOrder="0" shrinkToFit="0" vertical="top" wrapText="1"/>
    </xf>
    <xf borderId="5" fillId="3" fontId="37" numFmtId="0" xfId="0" applyAlignment="1" applyBorder="1" applyFont="1">
      <alignment horizontal="center" vertical="center"/>
    </xf>
    <xf borderId="8" fillId="5" fontId="8" numFmtId="0" xfId="0" applyAlignment="1" applyBorder="1" applyFont="1">
      <alignment horizontal="left" shrinkToFit="0" vertical="center" wrapText="1"/>
    </xf>
    <xf borderId="0" fillId="0" fontId="38" numFmtId="0" xfId="0" applyFont="1"/>
    <xf borderId="0" fillId="0" fontId="39" numFmtId="0" xfId="0" applyAlignment="1" applyFont="1">
      <alignment vertical="center"/>
    </xf>
    <xf borderId="17" fillId="5" fontId="40" numFmtId="0" xfId="0" applyAlignment="1" applyBorder="1" applyFont="1">
      <alignment horizontal="left" shrinkToFit="0" vertical="top" wrapText="1"/>
    </xf>
    <xf borderId="18" fillId="0" fontId="2" numFmtId="0" xfId="0" applyBorder="1" applyFont="1"/>
    <xf borderId="19" fillId="0" fontId="2" numFmtId="0" xfId="0" applyBorder="1" applyFont="1"/>
    <xf borderId="20" fillId="0" fontId="2" numFmtId="0" xfId="0" applyBorder="1" applyFont="1"/>
    <xf borderId="21" fillId="0" fontId="2" numFmtId="0" xfId="0" applyBorder="1" applyFont="1"/>
    <xf borderId="22" fillId="0" fontId="2" numFmtId="0" xfId="0" applyBorder="1" applyFont="1"/>
    <xf borderId="6" fillId="0" fontId="41" numFmtId="0" xfId="0" applyAlignment="1" applyBorder="1" applyFont="1">
      <alignment horizontal="left" vertical="center"/>
    </xf>
    <xf borderId="0" fillId="0" fontId="40" numFmtId="0" xfId="0" applyAlignment="1" applyFont="1">
      <alignment horizontal="left" shrinkToFit="0" vertical="center" wrapText="1"/>
    </xf>
    <xf borderId="0" fillId="0" fontId="39" numFmtId="0" xfId="0" applyAlignment="1" applyFont="1">
      <alignment shrinkToFit="0" vertical="center" wrapText="1"/>
    </xf>
    <xf borderId="7" fillId="0" fontId="42" numFmtId="0" xfId="0" applyAlignment="1" applyBorder="1" applyFont="1">
      <alignment horizontal="left" shrinkToFit="0" vertical="top" wrapText="1"/>
    </xf>
    <xf borderId="23" fillId="4" fontId="18" numFmtId="0" xfId="0" applyAlignment="1" applyBorder="1" applyFont="1">
      <alignment horizontal="left" vertical="center"/>
    </xf>
    <xf borderId="24" fillId="0" fontId="2" numFmtId="0" xfId="0" applyBorder="1" applyFont="1"/>
    <xf borderId="25" fillId="0" fontId="2" numFmtId="0" xfId="0" applyBorder="1" applyFont="1"/>
    <xf borderId="0" fillId="0" fontId="43" numFmtId="0" xfId="0" applyAlignment="1" applyFont="1">
      <alignment horizontal="left" vertical="center"/>
    </xf>
    <xf borderId="6" fillId="0" fontId="43" numFmtId="0" xfId="0" applyAlignment="1" applyBorder="1" applyFont="1">
      <alignment horizontal="left" vertical="center"/>
    </xf>
    <xf borderId="0" fillId="0" fontId="44" numFmtId="0" xfId="0" applyAlignment="1" applyFont="1">
      <alignment readingOrder="0"/>
    </xf>
    <xf borderId="26" fillId="4" fontId="18" numFmtId="0" xfId="0" applyAlignment="1" applyBorder="1" applyFont="1">
      <alignment horizontal="center" shrinkToFit="0" vertical="center" wrapText="1"/>
    </xf>
    <xf borderId="7" fillId="7" fontId="45" numFmtId="0" xfId="0" applyAlignment="1" applyBorder="1" applyFill="1" applyFont="1">
      <alignment horizontal="center" shrinkToFit="0" vertical="center" wrapText="1"/>
    </xf>
    <xf borderId="26" fillId="8" fontId="22" numFmtId="0" xfId="0" applyAlignment="1" applyBorder="1" applyFill="1" applyFont="1">
      <alignment horizontal="center" shrinkToFit="0" vertical="center" wrapText="1"/>
    </xf>
    <xf borderId="26" fillId="4" fontId="22" numFmtId="0" xfId="0" applyAlignment="1" applyBorder="1" applyFont="1">
      <alignment horizontal="center" shrinkToFit="0" vertical="center" wrapText="1"/>
    </xf>
    <xf borderId="26" fillId="0" fontId="13" numFmtId="1" xfId="0" applyAlignment="1" applyBorder="1" applyFont="1" applyNumberFormat="1">
      <alignment horizontal="center" vertical="center"/>
    </xf>
    <xf borderId="26" fillId="0" fontId="13" numFmtId="0" xfId="0" applyAlignment="1" applyBorder="1" applyFont="1">
      <alignment horizontal="center" vertical="center"/>
    </xf>
    <xf borderId="26" fillId="0" fontId="23" numFmtId="0" xfId="0" applyAlignment="1" applyBorder="1" applyFont="1">
      <alignment horizontal="center" vertical="center"/>
    </xf>
    <xf borderId="26" fillId="0" fontId="23" numFmtId="1" xfId="0" applyAlignment="1" applyBorder="1" applyFont="1" applyNumberFormat="1">
      <alignment horizontal="center" vertical="center"/>
    </xf>
    <xf borderId="27" fillId="0" fontId="23" numFmtId="0" xfId="0" applyAlignment="1" applyBorder="1" applyFont="1">
      <alignment horizontal="center" vertical="center"/>
    </xf>
    <xf borderId="28" fillId="0" fontId="23" numFmtId="0" xfId="0" applyAlignment="1" applyBorder="1" applyFont="1">
      <alignment horizontal="center" vertical="center"/>
    </xf>
    <xf borderId="28" fillId="0" fontId="23" numFmtId="1" xfId="0" applyAlignment="1" applyBorder="1" applyFont="1" applyNumberFormat="1">
      <alignment horizontal="center" vertical="center"/>
    </xf>
    <xf borderId="0" fillId="0" fontId="23" numFmtId="0" xfId="0" applyAlignment="1" applyFont="1">
      <alignment horizontal="center" vertical="center"/>
    </xf>
    <xf borderId="0" fillId="0" fontId="23" numFmtId="1" xfId="0" applyAlignment="1" applyFont="1" applyNumberFormat="1">
      <alignment horizontal="center" vertical="center"/>
    </xf>
    <xf borderId="7" fillId="0" fontId="11" numFmtId="0" xfId="0" applyAlignment="1" applyBorder="1" applyFont="1">
      <alignment horizontal="center" vertical="center"/>
    </xf>
    <xf borderId="0" fillId="0" fontId="26" numFmtId="0" xfId="0" applyFont="1"/>
    <xf borderId="0" fillId="0" fontId="46" numFmtId="0" xfId="0" applyFont="1"/>
    <xf borderId="0" fillId="0" fontId="47" numFmtId="0" xfId="0" applyFont="1"/>
    <xf borderId="0" fillId="0" fontId="26" numFmtId="0" xfId="0" applyAlignment="1" applyFont="1">
      <alignment readingOrder="0" shrinkToFit="0" wrapText="1"/>
    </xf>
    <xf borderId="0" fillId="0" fontId="17" numFmtId="0" xfId="0" applyFont="1"/>
    <xf borderId="0" fillId="0" fontId="17" numFmtId="0" xfId="0" applyAlignment="1" applyFont="1">
      <alignment shrinkToFit="0" vertical="top" wrapText="1"/>
    </xf>
    <xf borderId="0" fillId="0" fontId="48" numFmtId="0" xfId="0" applyAlignment="1" applyFont="1">
      <alignment horizontal="left" vertical="center"/>
    </xf>
    <xf borderId="6" fillId="0" fontId="48" numFmtId="0" xfId="0" applyAlignment="1" applyBorder="1" applyFont="1">
      <alignment horizontal="left" vertical="center"/>
    </xf>
    <xf borderId="7" fillId="5" fontId="45" numFmtId="0" xfId="0" applyAlignment="1" applyBorder="1" applyFont="1">
      <alignment horizontal="center" vertical="center"/>
    </xf>
    <xf borderId="8" fillId="5" fontId="23" numFmtId="0" xfId="0" applyAlignment="1" applyBorder="1" applyFont="1">
      <alignment horizontal="left" shrinkToFit="0" vertical="center" wrapText="1"/>
    </xf>
    <xf borderId="23" fillId="4" fontId="22" numFmtId="0" xfId="0" applyAlignment="1" applyBorder="1" applyFont="1">
      <alignment horizontal="left" vertical="center"/>
    </xf>
    <xf borderId="0" fillId="0" fontId="49" numFmtId="0" xfId="0" applyFont="1"/>
    <xf borderId="29" fillId="4" fontId="22" numFmtId="0" xfId="0" applyAlignment="1" applyBorder="1" applyFont="1">
      <alignment horizontal="center" shrinkToFit="0" vertical="center" wrapText="1"/>
    </xf>
    <xf borderId="30" fillId="0" fontId="2" numFmtId="0" xfId="0" applyBorder="1" applyFont="1"/>
    <xf borderId="31" fillId="0" fontId="2" numFmtId="0" xfId="0" applyBorder="1" applyFont="1"/>
    <xf borderId="29" fillId="4" fontId="50" numFmtId="0" xfId="0" applyAlignment="1" applyBorder="1" applyFont="1">
      <alignment horizontal="center" shrinkToFit="0" vertical="center" wrapText="1"/>
    </xf>
    <xf borderId="26" fillId="4" fontId="50" numFmtId="0" xfId="0" applyAlignment="1" applyBorder="1" applyFont="1">
      <alignment horizontal="center" shrinkToFit="0" vertical="center" wrapText="1"/>
    </xf>
    <xf borderId="29" fillId="9" fontId="23" numFmtId="0" xfId="0" applyAlignment="1" applyBorder="1" applyFill="1" applyFont="1">
      <alignment horizontal="left" shrinkToFit="0" vertical="center" wrapText="1"/>
    </xf>
    <xf borderId="26" fillId="9" fontId="23" numFmtId="0" xfId="0" applyAlignment="1" applyBorder="1" applyFont="1">
      <alignment horizontal="center" vertical="center"/>
    </xf>
    <xf borderId="26" fillId="9" fontId="23" numFmtId="9" xfId="0" applyAlignment="1" applyBorder="1" applyFont="1" applyNumberFormat="1">
      <alignment horizontal="center" vertical="center"/>
    </xf>
    <xf borderId="29" fillId="0" fontId="51" numFmtId="0" xfId="0" applyAlignment="1" applyBorder="1" applyFont="1">
      <alignment horizontal="left" shrinkToFit="0" vertical="center" wrapText="1"/>
    </xf>
    <xf borderId="26" fillId="0" fontId="51" numFmtId="0" xfId="0" applyAlignment="1" applyBorder="1" applyFont="1">
      <alignment horizontal="center" vertical="center"/>
    </xf>
    <xf borderId="26" fillId="0" fontId="51" numFmtId="2" xfId="0" applyAlignment="1" applyBorder="1" applyFont="1" applyNumberFormat="1">
      <alignment horizontal="center" vertical="center"/>
    </xf>
    <xf borderId="26" fillId="0" fontId="51" numFmtId="9" xfId="0" applyAlignment="1" applyBorder="1" applyFont="1" applyNumberFormat="1">
      <alignment horizontal="center" vertical="center"/>
    </xf>
    <xf borderId="29" fillId="0" fontId="23" numFmtId="0" xfId="0" applyAlignment="1" applyBorder="1" applyFont="1">
      <alignment horizontal="left" shrinkToFit="0" vertical="center" wrapText="1"/>
    </xf>
    <xf borderId="26" fillId="0" fontId="23" numFmtId="9" xfId="0" applyAlignment="1" applyBorder="1" applyFont="1" applyNumberFormat="1">
      <alignment horizontal="center" vertical="center"/>
    </xf>
    <xf borderId="29" fillId="0" fontId="11" numFmtId="0" xfId="0" applyAlignment="1" applyBorder="1" applyFont="1">
      <alignment horizontal="left" shrinkToFit="0" vertical="center" wrapText="1"/>
    </xf>
    <xf borderId="26" fillId="0" fontId="11" numFmtId="0" xfId="0" applyAlignment="1" applyBorder="1" applyFont="1">
      <alignment horizontal="center" vertical="center"/>
    </xf>
    <xf borderId="26" fillId="0" fontId="11" numFmtId="9" xfId="0" applyAlignment="1" applyBorder="1" applyFont="1" applyNumberFormat="1">
      <alignment horizontal="center" vertical="center"/>
    </xf>
    <xf borderId="0" fillId="0" fontId="52" numFmtId="0" xfId="0" applyAlignment="1" applyFont="1">
      <alignment shrinkToFit="0" wrapText="1"/>
    </xf>
    <xf borderId="0" fillId="0" fontId="53" numFmtId="0" xfId="0" applyFont="1"/>
    <xf borderId="0" fillId="0" fontId="54" numFmtId="0" xfId="0" applyFont="1"/>
    <xf borderId="32" fillId="4" fontId="22" numFmtId="0" xfId="0" applyAlignment="1" applyBorder="1" applyFont="1">
      <alignment horizontal="left" shrinkToFit="0" vertical="center" wrapText="1"/>
    </xf>
    <xf borderId="33" fillId="0" fontId="2" numFmtId="0" xfId="0" applyBorder="1" applyFont="1"/>
    <xf borderId="34" fillId="0" fontId="2" numFmtId="0" xfId="0" applyBorder="1" applyFont="1"/>
    <xf borderId="35" fillId="0" fontId="2" numFmtId="0" xfId="0" applyBorder="1" applyFont="1"/>
    <xf borderId="26" fillId="5" fontId="27" numFmtId="0" xfId="0" applyAlignment="1" applyBorder="1" applyFont="1">
      <alignment horizontal="center" vertical="center"/>
    </xf>
    <xf borderId="29" fillId="5" fontId="23"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4"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000000"/>
                </a:solidFill>
                <a:latin typeface="Calibri"/>
              </a:defRPr>
            </a:pPr>
            <a:r>
              <a:rPr b="1" i="0" sz="1800">
                <a:solidFill>
                  <a:srgbClr val="000000"/>
                </a:solidFill>
                <a:latin typeface="Calibri"/>
              </a:rPr>
              <a:t>HIST 218 Enrollment per Year (2019–2025) by Student Program</a:t>
            </a:r>
          </a:p>
        </c:rich>
      </c:tx>
      <c:overlay val="0"/>
    </c:title>
    <c:view3D>
      <c:rotX val="15"/>
      <c:rotY val="20"/>
      <c:depthPercent val="100"/>
      <c:rAngAx val="1"/>
    </c:view3D>
    <c:plotArea>
      <c:layout/>
      <c:bar3DChart>
        <c:barDir val="col"/>
        <c:grouping val="clustered"/>
        <c:ser>
          <c:idx val="0"/>
          <c:order val="0"/>
          <c:tx>
            <c:v>History (required)</c:v>
          </c:tx>
          <c:spPr>
            <a:solidFill>
              <a:srgbClr val="4F81BD"/>
            </a:solidFill>
            <a:ln cmpd="sng">
              <a:noFill/>
            </a:ln>
          </c:spPr>
          <c:cat>
            <c:strRef>
              <c:f>'V — Visualize'!$B$17:$B$23</c:f>
            </c:strRef>
          </c:cat>
          <c:val>
            <c:numRef>
              <c:f>'V — Visualize'!$C$17:$C$23</c:f>
              <c:numCache/>
            </c:numRef>
          </c:val>
        </c:ser>
        <c:ser>
          <c:idx val="1"/>
          <c:order val="1"/>
          <c:tx>
            <c:v>Public Health</c:v>
          </c:tx>
          <c:spPr>
            <a:solidFill>
              <a:srgbClr val="C0504D"/>
            </a:solidFill>
            <a:ln cmpd="sng">
              <a:noFill/>
            </a:ln>
          </c:spPr>
          <c:cat>
            <c:strRef>
              <c:f>'V — Visualize'!$B$17:$B$23</c:f>
            </c:strRef>
          </c:cat>
          <c:val>
            <c:numRef>
              <c:f>'V — Visualize'!$D$17:$D$23</c:f>
              <c:numCache/>
            </c:numRef>
          </c:val>
        </c:ser>
        <c:ser>
          <c:idx val="2"/>
          <c:order val="2"/>
          <c:tx>
            <c:v>Pre-Health / Biology</c:v>
          </c:tx>
          <c:spPr>
            <a:solidFill>
              <a:srgbClr val="9BBB59"/>
            </a:solidFill>
            <a:ln cmpd="sng">
              <a:noFill/>
            </a:ln>
          </c:spPr>
          <c:cat>
            <c:strRef>
              <c:f>'V — Visualize'!$B$17:$B$23</c:f>
            </c:strRef>
          </c:cat>
          <c:val>
            <c:numRef>
              <c:f>'V — Visualize'!$E$17:$E$23</c:f>
              <c:numCache/>
            </c:numRef>
          </c:val>
        </c:ser>
        <c:ser>
          <c:idx val="3"/>
          <c:order val="3"/>
          <c:tx>
            <c:v>Sociology</c:v>
          </c:tx>
          <c:spPr>
            <a:solidFill>
              <a:srgbClr val="8064A2"/>
            </a:solidFill>
            <a:ln cmpd="sng">
              <a:noFill/>
            </a:ln>
          </c:spPr>
          <c:cat>
            <c:strRef>
              <c:f>'V — Visualize'!$B$17:$B$23</c:f>
            </c:strRef>
          </c:cat>
          <c:val>
            <c:numRef>
              <c:f>'V — Visualize'!$F$17:$F$23</c:f>
              <c:numCache/>
            </c:numRef>
          </c:val>
        </c:ser>
        <c:ser>
          <c:idx val="4"/>
          <c:order val="4"/>
          <c:tx>
            <c:v>Other / Undeclared</c:v>
          </c:tx>
          <c:spPr>
            <a:solidFill>
              <a:srgbClr val="4BACC6"/>
            </a:solidFill>
            <a:ln cmpd="sng">
              <a:noFill/>
            </a:ln>
          </c:spPr>
          <c:cat>
            <c:strRef>
              <c:f>'V — Visualize'!$B$17:$B$23</c:f>
            </c:strRef>
          </c:cat>
          <c:val>
            <c:numRef>
              <c:f>'V — Visualize'!$G$17:$G$23</c:f>
              <c:numCache/>
            </c:numRef>
          </c:val>
        </c:ser>
        <c:axId val="216113346"/>
        <c:axId val="584486091"/>
      </c:bar3DChart>
      <c:catAx>
        <c:axId val="216113346"/>
        <c:scaling>
          <c:orientation val="minMax"/>
        </c:scaling>
        <c:delete val="0"/>
        <c:axPos val="b"/>
        <c:title>
          <c:tx>
            <c:rich>
              <a:bodyPr/>
              <a:lstStyle/>
              <a:p>
                <a:pPr lvl="0">
                  <a:defRPr b="1" i="0" sz="1000">
                    <a:solidFill>
                      <a:srgbClr val="000000"/>
                    </a:solidFill>
                    <a:latin typeface="Calibri"/>
                  </a:defRPr>
                </a:pPr>
                <a:r>
                  <a:rPr b="1" i="0" sz="1000">
                    <a:solidFill>
                      <a:srgbClr val="000000"/>
                    </a:solidFill>
                    <a:latin typeface="Calibri"/>
                  </a:rPr>
                  <a:t>Year</a:t>
                </a:r>
              </a:p>
            </c:rich>
          </c:tx>
          <c:overlay val="0"/>
        </c:title>
        <c:numFmt formatCode="General" sourceLinked="1"/>
        <c:majorTickMark val="none"/>
        <c:minorTickMark val="none"/>
        <c:spPr>
          <a:ln>
            <a:noFill/>
          </a:ln>
        </c:spPr>
        <c:txPr>
          <a:bodyPr/>
          <a:lstStyle/>
          <a:p>
            <a:pPr lvl="0">
              <a:defRPr b="0" i="0" sz="1000">
                <a:solidFill>
                  <a:srgbClr val="000000"/>
                </a:solidFill>
                <a:latin typeface="Calibri"/>
              </a:defRPr>
            </a:pPr>
          </a:p>
        </c:txPr>
        <c:crossAx val="584486091"/>
      </c:catAx>
      <c:valAx>
        <c:axId val="584486091"/>
        <c:scaling>
          <c:orientation val="minMax"/>
        </c:scaling>
        <c:delete val="0"/>
        <c:axPos val="l"/>
        <c:majorGridlines>
          <c:spPr>
            <a:ln>
              <a:solidFill>
                <a:srgbClr val="B7B7B7"/>
              </a:solidFill>
            </a:ln>
          </c:spPr>
        </c:majorGridlines>
        <c:title>
          <c:tx>
            <c:rich>
              <a:bodyPr/>
              <a:lstStyle/>
              <a:p>
                <a:pPr lvl="0">
                  <a:defRPr b="1" i="0" sz="1000">
                    <a:solidFill>
                      <a:srgbClr val="000000"/>
                    </a:solidFill>
                    <a:latin typeface="Calibri"/>
                  </a:defRPr>
                </a:pPr>
                <a:r>
                  <a:rPr b="1" i="0" sz="1000">
                    <a:solidFill>
                      <a:srgbClr val="000000"/>
                    </a:solidFill>
                    <a:latin typeface="Calibri"/>
                  </a:rPr>
                  <a:t>Students enrolled</a:t>
                </a:r>
              </a:p>
            </c:rich>
          </c:tx>
          <c:overlay val="0"/>
        </c:title>
        <c:numFmt formatCode="General" sourceLinked="1"/>
        <c:majorTickMark val="none"/>
        <c:minorTickMark val="none"/>
        <c:tickLblPos val="nextTo"/>
        <c:spPr>
          <a:ln>
            <a:noFill/>
          </a:ln>
        </c:spPr>
        <c:txPr>
          <a:bodyPr/>
          <a:lstStyle/>
          <a:p>
            <a:pPr lvl="0">
              <a:defRPr b="0" i="0" sz="1000">
                <a:solidFill>
                  <a:srgbClr val="000000"/>
                </a:solidFill>
                <a:latin typeface="Calibri"/>
              </a:defRPr>
            </a:pPr>
          </a:p>
        </c:txPr>
        <c:crossAx val="216113346"/>
      </c:valAx>
    </c:plotArea>
    <c:legend>
      <c:legendPos val="r"/>
      <c:overlay val="0"/>
      <c:txPr>
        <a:bodyPr/>
        <a:lstStyle/>
        <a:p>
          <a:pPr lvl="0">
            <a:defRPr b="0" i="0" sz="1000">
              <a:solidFill>
                <a:srgbClr val="000000"/>
              </a:solidFill>
              <a:latin typeface="Calibri"/>
            </a:defRPr>
          </a:pPr>
        </a:p>
      </c:txPr>
    </c:legend>
    <c:plotVisOnly val="1"/>
  </c:chart>
  <c:spPr>
    <a:solidFill>
      <a:srgbClr val="FFFFFF"/>
    </a:solidFill>
  </c:spPr>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2400">
                <a:solidFill>
                  <a:srgbClr val="000000"/>
                </a:solidFill>
                <a:latin typeface="Calibri"/>
              </a:defRPr>
            </a:pPr>
            <a:r>
              <a:rPr b="1" i="0" sz="2400">
                <a:solidFill>
                  <a:srgbClr val="000000"/>
                </a:solidFill>
                <a:latin typeface="Calibri"/>
              </a:rPr>
              <a:t>The required core held steady — every lost seat was a non-major</a:t>
            </a:r>
          </a:p>
        </c:rich>
      </c:tx>
      <c:overlay val="0"/>
    </c:title>
    <c:plotArea>
      <c:layout>
        <c:manualLayout>
          <c:xMode val="edge"/>
          <c:yMode val="edge"/>
          <c:x val="0.05377804207402232"/>
          <c:y val="0.24453551912568305"/>
          <c:w val="0.6829824618831473"/>
          <c:h val="0.6644808743169398"/>
        </c:manualLayout>
      </c:layout>
      <c:lineChart>
        <c:ser>
          <c:idx val="0"/>
          <c:order val="0"/>
          <c:tx>
            <c:v>History (required)</c:v>
          </c:tx>
          <c:spPr>
            <a:ln cmpd="sng" w="9525">
              <a:solidFill>
                <a:srgbClr val="BFBFBF">
                  <a:alpha val="100000"/>
                </a:srgbClr>
              </a:solidFill>
            </a:ln>
          </c:spPr>
          <c:marker>
            <c:symbol val="none"/>
          </c:marker>
          <c:cat>
            <c:strRef>
              <c:f>'V — Visualize'!$B$17:$B$23</c:f>
            </c:strRef>
          </c:cat>
          <c:val>
            <c:numRef>
              <c:f>'V — Visualize'!$C$17:$C$23</c:f>
              <c:numCache/>
            </c:numRef>
          </c:val>
          <c:smooth val="0"/>
        </c:ser>
        <c:ser>
          <c:idx val="1"/>
          <c:order val="1"/>
          <c:tx>
            <c:v>Public Health</c:v>
          </c:tx>
          <c:spPr>
            <a:ln cmpd="sng" w="19050">
              <a:solidFill>
                <a:srgbClr val="C0504D">
                  <a:alpha val="100000"/>
                </a:srgbClr>
              </a:solidFill>
            </a:ln>
          </c:spPr>
          <c:marker>
            <c:symbol val="none"/>
          </c:marker>
          <c:cat>
            <c:strRef>
              <c:f>'V — Visualize'!$B$17:$B$23</c:f>
            </c:strRef>
          </c:cat>
          <c:val>
            <c:numRef>
              <c:f>'V — Visualize'!$D$17:$D$23</c:f>
              <c:numCache/>
            </c:numRef>
          </c:val>
          <c:smooth val="0"/>
        </c:ser>
        <c:ser>
          <c:idx val="2"/>
          <c:order val="2"/>
          <c:tx>
            <c:v>Pre-Health / Biology</c:v>
          </c:tx>
          <c:spPr>
            <a:ln cmpd="sng" w="19050">
              <a:solidFill>
                <a:srgbClr val="E8A33D">
                  <a:alpha val="100000"/>
                </a:srgbClr>
              </a:solidFill>
            </a:ln>
          </c:spPr>
          <c:marker>
            <c:symbol val="none"/>
          </c:marker>
          <c:cat>
            <c:strRef>
              <c:f>'V — Visualize'!$B$17:$B$23</c:f>
            </c:strRef>
          </c:cat>
          <c:val>
            <c:numRef>
              <c:f>'V — Visualize'!$E$17:$E$23</c:f>
              <c:numCache/>
            </c:numRef>
          </c:val>
          <c:smooth val="0"/>
        </c:ser>
        <c:ser>
          <c:idx val="3"/>
          <c:order val="3"/>
          <c:tx>
            <c:v>Sociology</c:v>
          </c:tx>
          <c:spPr>
            <a:ln cmpd="sng" w="19050">
              <a:solidFill>
                <a:srgbClr val="4BACC6">
                  <a:alpha val="100000"/>
                </a:srgbClr>
              </a:solidFill>
            </a:ln>
          </c:spPr>
          <c:marker>
            <c:symbol val="none"/>
          </c:marker>
          <c:cat>
            <c:strRef>
              <c:f>'V — Visualize'!$B$17:$B$23</c:f>
            </c:strRef>
          </c:cat>
          <c:val>
            <c:numRef>
              <c:f>'V — Visualize'!$F$17:$F$23</c:f>
              <c:numCache/>
            </c:numRef>
          </c:val>
          <c:smooth val="0"/>
        </c:ser>
        <c:ser>
          <c:idx val="4"/>
          <c:order val="4"/>
          <c:tx>
            <c:v>Other / Undeclared</c:v>
          </c:tx>
          <c:spPr>
            <a:ln cmpd="sng" w="19050">
              <a:solidFill>
                <a:srgbClr val="9BBB59">
                  <a:alpha val="100000"/>
                </a:srgbClr>
              </a:solidFill>
            </a:ln>
          </c:spPr>
          <c:marker>
            <c:symbol val="none"/>
          </c:marker>
          <c:cat>
            <c:strRef>
              <c:f>'V — Visualize'!$B$17:$B$23</c:f>
            </c:strRef>
          </c:cat>
          <c:val>
            <c:numRef>
              <c:f>'V — Visualize'!$G$17:$G$23</c:f>
              <c:numCache/>
            </c:numRef>
          </c:val>
          <c:smooth val="0"/>
        </c:ser>
        <c:axId val="599997725"/>
        <c:axId val="1048240096"/>
      </c:lineChart>
      <c:catAx>
        <c:axId val="599997725"/>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1600">
                <a:solidFill>
                  <a:srgbClr val="000000"/>
                </a:solidFill>
                <a:latin typeface="Calibri"/>
              </a:defRPr>
            </a:pPr>
          </a:p>
        </c:txPr>
        <c:crossAx val="1048240096"/>
      </c:catAx>
      <c:valAx>
        <c:axId val="1048240096"/>
        <c:scaling>
          <c:orientation val="minMax"/>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i="0" sz="1600">
                <a:solidFill>
                  <a:srgbClr val="000000"/>
                </a:solidFill>
                <a:latin typeface="Calibri"/>
              </a:defRPr>
            </a:pPr>
          </a:p>
        </c:txPr>
        <c:crossAx val="599997725"/>
      </c:valAx>
    </c:plotArea>
    <c:legend>
      <c:legendPos val="r"/>
      <c:layout>
        <c:manualLayout>
          <c:xMode val="edge"/>
          <c:yMode val="edge"/>
          <c:x val="0.7612670216480447"/>
          <c:y val="0.337431693989071"/>
        </c:manualLayout>
      </c:layout>
      <c:overlay val="0"/>
      <c:txPr>
        <a:bodyPr/>
        <a:lstStyle/>
        <a:p>
          <a:pPr lvl="0">
            <a:defRPr b="0" i="0" sz="1600">
              <a:solidFill>
                <a:srgbClr val="000000"/>
              </a:solidFill>
              <a:latin typeface="Calibri"/>
            </a:defRPr>
          </a:pPr>
        </a:p>
      </c:txPr>
    </c:legend>
    <c:plotVisOnly val="1"/>
  </c:chart>
  <c:spPr>
    <a:solidFill>
      <a:srgbClr val="FFFFFF"/>
    </a:solidFill>
  </c:spPr>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000000"/>
                </a:solidFill>
                <a:latin typeface="Calibri"/>
              </a:defRPr>
            </a:pPr>
            <a:r>
              <a:rPr b="1" i="0" sz="1800">
                <a:solidFill>
                  <a:srgbClr val="000000"/>
                </a:solidFill>
                <a:latin typeface="Calibri"/>
              </a:rPr>
              <a:t>Survey Responses: Reasons for Not Enrolling</a:t>
            </a:r>
          </a:p>
        </c:rich>
      </c:tx>
      <c:overlay val="0"/>
    </c:title>
    <c:view3D>
      <c:rotX val="50"/>
      <c:perspective val="0"/>
    </c:view3D>
    <c:plotArea>
      <c:layout/>
      <c:doughnutChart>
        <c:varyColors val="1"/>
        <c:ser>
          <c:idx val="0"/>
          <c:order val="0"/>
          <c:tx>
            <c:strRef>
              <c:f>'V — Visualize'!$F$86</c:f>
            </c:strRef>
          </c:tx>
          <c:dPt>
            <c:idx val="0"/>
            <c:spPr>
              <a:solidFill>
                <a:srgbClr val="4F81BD"/>
              </a:solidFill>
            </c:spPr>
          </c:dPt>
          <c:dPt>
            <c:idx val="1"/>
            <c:spPr>
              <a:solidFill>
                <a:srgbClr val="C0504D"/>
              </a:solidFill>
            </c:spPr>
          </c:dPt>
          <c:dPt>
            <c:idx val="2"/>
            <c:spPr>
              <a:solidFill>
                <a:srgbClr val="9BBB59"/>
              </a:solidFill>
            </c:spPr>
          </c:dPt>
          <c:dPt>
            <c:idx val="3"/>
            <c:spPr>
              <a:solidFill>
                <a:srgbClr val="8064A2"/>
              </a:solidFill>
            </c:spPr>
          </c:dPt>
          <c:dPt>
            <c:idx val="4"/>
            <c:spPr>
              <a:solidFill>
                <a:srgbClr val="4BACC6"/>
              </a:solidFill>
            </c:spPr>
          </c:dPt>
          <c:dPt>
            <c:idx val="5"/>
            <c:spPr>
              <a:solidFill>
                <a:srgbClr val="F79646"/>
              </a:solidFill>
            </c:spPr>
          </c:dPt>
          <c:dLbls>
            <c:dLbl>
              <c:idx val="0"/>
              <c:txPr>
                <a:bodyPr/>
                <a:lstStyle/>
                <a:p>
                  <a:pPr lvl="0">
                    <a:defRPr b="0" i="0" sz="1000">
                      <a:solidFill>
                        <a:srgbClr val="000000"/>
                      </a:solidFill>
                      <a:latin typeface="Calibri"/>
                    </a:defRPr>
                  </a:pPr>
                </a:p>
              </c:txPr>
              <c:showLegendKey val="0"/>
              <c:showVal val="0"/>
              <c:showCatName val="0"/>
              <c:showSerName val="0"/>
              <c:showPercent val="0"/>
              <c:showBubbleSize val="0"/>
            </c:dLbl>
            <c:dLbl>
              <c:idx val="1"/>
              <c:txPr>
                <a:bodyPr/>
                <a:lstStyle/>
                <a:p>
                  <a:pPr lvl="0">
                    <a:defRPr b="0" i="0" sz="1000">
                      <a:solidFill>
                        <a:srgbClr val="000000"/>
                      </a:solidFill>
                      <a:latin typeface="Calibri"/>
                    </a:defRPr>
                  </a:pPr>
                </a:p>
              </c:txPr>
              <c:showLegendKey val="0"/>
              <c:showVal val="0"/>
              <c:showCatName val="0"/>
              <c:showSerName val="0"/>
              <c:showPercent val="0"/>
              <c:showBubbleSize val="0"/>
            </c:dLbl>
            <c:dLbl>
              <c:idx val="2"/>
              <c:txPr>
                <a:bodyPr/>
                <a:lstStyle/>
                <a:p>
                  <a:pPr lvl="0">
                    <a:defRPr b="0" i="0" sz="1000">
                      <a:solidFill>
                        <a:srgbClr val="000000"/>
                      </a:solidFill>
                      <a:latin typeface="Calibri"/>
                    </a:defRPr>
                  </a:pPr>
                </a:p>
              </c:txPr>
              <c:showLegendKey val="0"/>
              <c:showVal val="0"/>
              <c:showCatName val="0"/>
              <c:showSerName val="0"/>
              <c:showPercent val="0"/>
              <c:showBubbleSize val="0"/>
            </c:dLbl>
            <c:dLbl>
              <c:idx val="3"/>
              <c:txPr>
                <a:bodyPr/>
                <a:lstStyle/>
                <a:p>
                  <a:pPr lvl="0">
                    <a:defRPr b="0" i="0" sz="1000">
                      <a:solidFill>
                        <a:srgbClr val="000000"/>
                      </a:solidFill>
                      <a:latin typeface="Calibri"/>
                    </a:defRPr>
                  </a:pPr>
                </a:p>
              </c:txPr>
              <c:showLegendKey val="0"/>
              <c:showVal val="0"/>
              <c:showCatName val="0"/>
              <c:showSerName val="0"/>
              <c:showPercent val="0"/>
              <c:showBubbleSize val="0"/>
            </c:dLbl>
            <c:dLbl>
              <c:idx val="4"/>
              <c:txPr>
                <a:bodyPr/>
                <a:lstStyle/>
                <a:p>
                  <a:pPr lvl="0">
                    <a:defRPr b="0" i="0" sz="1000">
                      <a:solidFill>
                        <a:srgbClr val="000000"/>
                      </a:solidFill>
                      <a:latin typeface="Calibri"/>
                    </a:defRPr>
                  </a:pPr>
                </a:p>
              </c:txPr>
              <c:showLegendKey val="0"/>
              <c:showVal val="0"/>
              <c:showCatName val="0"/>
              <c:showSerName val="0"/>
              <c:showPercent val="0"/>
              <c:showBubbleSize val="0"/>
            </c:dLbl>
            <c:dLbl>
              <c:idx val="5"/>
              <c:txPr>
                <a:bodyPr/>
                <a:lstStyle/>
                <a:p>
                  <a:pPr lvl="0">
                    <a:defRPr b="0" i="0" sz="1000">
                      <a:solidFill>
                        <a:srgbClr val="000000"/>
                      </a:solidFill>
                      <a:latin typeface="Calibri"/>
                    </a:defRPr>
                  </a:pPr>
                </a:p>
              </c:txPr>
              <c:showLegendKey val="0"/>
              <c:showVal val="0"/>
              <c:showCatName val="0"/>
              <c:showSerName val="0"/>
              <c:showPercent val="0"/>
              <c:showBubbleSize val="0"/>
            </c:dLbl>
            <c:showLegendKey val="0"/>
            <c:showVal val="0"/>
            <c:showCatName val="0"/>
            <c:showSerName val="0"/>
            <c:showPercent val="0"/>
            <c:showBubbleSize val="0"/>
            <c:showLeaderLines val="1"/>
          </c:dLbls>
          <c:cat>
            <c:strRef>
              <c:f>'V — Visualize'!$B$87:$B$92</c:f>
            </c:strRef>
          </c:cat>
          <c:val>
            <c:numRef>
              <c:f>'V — Visualize'!$F$87:$F$92</c:f>
              <c:numCache/>
            </c:numRef>
          </c:val>
        </c:ser>
        <c:dLbls>
          <c:showLegendKey val="0"/>
          <c:showVal val="0"/>
          <c:showCatName val="0"/>
          <c:showSerName val="0"/>
          <c:showPercent val="0"/>
          <c:showBubbleSize val="0"/>
        </c:dLbls>
        <c:holeSize val="50"/>
      </c:doughnutChart>
    </c:plotArea>
    <c:legend>
      <c:legendPos val="r"/>
      <c:layout>
        <c:manualLayout>
          <c:xMode val="edge"/>
          <c:yMode val="edge"/>
          <c:x val="0.6928347280334729"/>
          <c:y val="0.34289617486338797"/>
        </c:manualLayout>
      </c:layout>
      <c:overlay val="0"/>
      <c:txPr>
        <a:bodyPr/>
        <a:lstStyle/>
        <a:p>
          <a:pPr lvl="0">
            <a:defRPr b="0" i="0" sz="1000">
              <a:solidFill>
                <a:srgbClr val="000000"/>
              </a:solidFill>
              <a:latin typeface="Calibri"/>
            </a:defRPr>
          </a:pPr>
        </a:p>
      </c:txPr>
    </c:legend>
    <c:plotVisOnly val="1"/>
  </c:chart>
  <c:spPr>
    <a:solidFill>
      <a:srgbClr val="FFFFFF"/>
    </a:solidFill>
  </c:spPr>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000000"/>
                </a:solidFill>
                <a:latin typeface="Calibri"/>
              </a:defRPr>
            </a:pPr>
            <a:r>
              <a:rPr b="1" i="0" sz="1800">
                <a:solidFill>
                  <a:srgbClr val="000000"/>
                </a:solidFill>
                <a:latin typeface="Calibri"/>
              </a:rPr>
              <a:t>Students aren’t rejecting the topic - they can’t fit it</a:t>
            </a:r>
          </a:p>
        </c:rich>
      </c:tx>
      <c:overlay val="0"/>
    </c:title>
    <c:plotArea>
      <c:layout>
        <c:manualLayout>
          <c:xMode val="edge"/>
          <c:yMode val="edge"/>
          <c:x val="0.3772264631043257"/>
          <c:y val="0.1327838827838828"/>
          <c:w val="0.599618320610687"/>
          <c:h val="0.7677655677655678"/>
        </c:manualLayout>
      </c:layout>
      <c:barChart>
        <c:barDir val="bar"/>
        <c:ser>
          <c:idx val="0"/>
          <c:order val="0"/>
          <c:tx>
            <c:v>“Major reason” mentions</c:v>
          </c:tx>
          <c:spPr>
            <a:solidFill>
              <a:srgbClr val="BFBFBF"/>
            </a:solidFill>
            <a:ln cmpd="sng">
              <a:noFill/>
            </a:ln>
          </c:spPr>
          <c:dPt>
            <c:idx val="0"/>
            <c:spPr>
              <a:solidFill>
                <a:srgbClr val="E0731E"/>
              </a:solidFill>
              <a:ln cmpd="sng">
                <a:noFill/>
              </a:ln>
            </c:spPr>
          </c:dPt>
          <c:dPt>
            <c:idx val="1"/>
            <c:spPr>
              <a:solidFill>
                <a:srgbClr val="E0731E"/>
              </a:solidFill>
              <a:ln cmpd="sng">
                <a:noFill/>
              </a:ln>
            </c:spPr>
          </c:dPt>
          <c:dLbls>
            <c:dLbl>
              <c:idx val="0"/>
              <c:numFmt formatCode="General" sourceLinked="1"/>
              <c:txPr>
                <a:bodyPr/>
                <a:lstStyle/>
                <a:p>
                  <a:pPr lvl="0">
                    <a:defRPr b="0" i="0" sz="1600">
                      <a:solidFill>
                        <a:srgbClr val="000000"/>
                      </a:solidFill>
                      <a:latin typeface="Calibri"/>
                    </a:defRPr>
                  </a:pPr>
                </a:p>
              </c:txPr>
              <c:showLegendKey val="0"/>
              <c:showVal val="1"/>
              <c:showCatName val="0"/>
              <c:showSerName val="0"/>
              <c:showPercent val="0"/>
              <c:showBubbleSize val="0"/>
            </c:dLbl>
            <c:dLbl>
              <c:idx val="1"/>
              <c:numFmt formatCode="General" sourceLinked="1"/>
              <c:txPr>
                <a:bodyPr/>
                <a:lstStyle/>
                <a:p>
                  <a:pPr lvl="0">
                    <a:defRPr b="0" i="0" sz="1600">
                      <a:solidFill>
                        <a:srgbClr val="000000"/>
                      </a:solidFill>
                      <a:latin typeface="Calibri"/>
                    </a:defRPr>
                  </a:pPr>
                </a:p>
              </c:txPr>
              <c:showLegendKey val="0"/>
              <c:showVal val="1"/>
              <c:showCatName val="0"/>
              <c:showSerName val="0"/>
              <c:showPercent val="0"/>
              <c:showBubbleSize val="0"/>
            </c:dLbl>
            <c:numFmt formatCode="General" sourceLinked="1"/>
            <c:txPr>
              <a:bodyPr/>
              <a:lstStyle/>
              <a:p>
                <a:pPr lvl="0">
                  <a:defRPr b="0" i="0" sz="1600">
                    <a:solidFill>
                      <a:srgbClr val="000000"/>
                    </a:solidFill>
                    <a:latin typeface="Calibri"/>
                  </a:defRPr>
                </a:pPr>
              </a:p>
            </c:txPr>
            <c:showLegendKey val="0"/>
            <c:showVal val="1"/>
            <c:showCatName val="0"/>
            <c:showSerName val="0"/>
            <c:showPercent val="0"/>
            <c:showBubbleSize val="0"/>
          </c:dLbls>
          <c:cat>
            <c:strRef>
              <c:f>'V — Visualize'!$B$87:$B$92</c:f>
            </c:strRef>
          </c:cat>
          <c:val>
            <c:numRef>
              <c:f>'V — Visualize'!$F$87:$F$92</c:f>
              <c:numCache/>
            </c:numRef>
          </c:val>
        </c:ser>
        <c:axId val="864384515"/>
        <c:axId val="1053916218"/>
      </c:barChart>
      <c:catAx>
        <c:axId val="864384515"/>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1600">
                <a:solidFill>
                  <a:srgbClr val="000000"/>
                </a:solidFill>
                <a:latin typeface="Calibri"/>
              </a:defRPr>
            </a:pPr>
          </a:p>
        </c:txPr>
        <c:crossAx val="1053916218"/>
      </c:catAx>
      <c:valAx>
        <c:axId val="105391621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864384515"/>
        <c:crosses val="max"/>
      </c:valAx>
    </c:plotArea>
    <c:plotVisOnly val="1"/>
  </c:chart>
  <c:spPr>
    <a:solidFill>
      <a:srgbClr val="FFFFFF"/>
    </a:solidFill>
  </c:spPr>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2400">
                <a:solidFill>
                  <a:srgbClr val="000000"/>
                </a:solidFill>
                <a:latin typeface="Calibri"/>
              </a:defRPr>
            </a:pPr>
            <a:r>
              <a:rPr b="1" i="0" sz="2400">
                <a:solidFill>
                  <a:srgbClr val="000000"/>
                </a:solidFill>
                <a:latin typeface="Calibri"/>
              </a:rPr>
              <a:t>Losing Everyone but the Majors</a:t>
            </a:r>
          </a:p>
        </c:rich>
      </c:tx>
      <c:overlay val="0"/>
    </c:title>
    <c:plotArea>
      <c:layout/>
      <c:lineChart>
        <c:ser>
          <c:idx val="0"/>
          <c:order val="0"/>
          <c:tx>
            <c:v>History (required)</c:v>
          </c:tx>
          <c:spPr>
            <a:ln cmpd="sng" w="19050">
              <a:solidFill>
                <a:srgbClr val="4F81BD"/>
              </a:solidFill>
            </a:ln>
          </c:spPr>
          <c:marker>
            <c:symbol val="none"/>
          </c:marker>
          <c:dPt>
            <c:idx val="6"/>
            <c:marker>
              <c:symbol val="none"/>
            </c:marker>
          </c:dPt>
          <c:cat>
            <c:strRef>
              <c:f>'V — Visualize'!$K$17:$K$23</c:f>
            </c:strRef>
          </c:cat>
          <c:val>
            <c:numRef>
              <c:f>'V — Visualize'!$L$17:$L$23</c:f>
              <c:numCache/>
            </c:numRef>
          </c:val>
          <c:smooth val="0"/>
        </c:ser>
        <c:ser>
          <c:idx val="1"/>
          <c:order val="1"/>
          <c:tx>
            <c:v>Non-majors</c:v>
          </c:tx>
          <c:spPr>
            <a:ln cmpd="sng">
              <a:solidFill>
                <a:srgbClr val="F79646"/>
              </a:solidFill>
            </a:ln>
          </c:spPr>
          <c:marker>
            <c:symbol val="none"/>
          </c:marker>
          <c:dPt>
            <c:idx val="3"/>
            <c:marker>
              <c:symbol val="none"/>
            </c:marker>
          </c:dPt>
          <c:dPt>
            <c:idx val="6"/>
            <c:marker>
              <c:symbol val="none"/>
            </c:marker>
          </c:dPt>
          <c:cat>
            <c:strRef>
              <c:f>'V — Visualize'!$K$17:$K$23</c:f>
            </c:strRef>
          </c:cat>
          <c:val>
            <c:numRef>
              <c:f>'V — Visualize'!$M$17:$M$23</c:f>
              <c:numCache/>
            </c:numRef>
          </c:val>
          <c:smooth val="0"/>
        </c:ser>
        <c:axId val="728568706"/>
        <c:axId val="1167350683"/>
      </c:lineChart>
      <c:catAx>
        <c:axId val="728568706"/>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1800">
                <a:solidFill>
                  <a:srgbClr val="000000"/>
                </a:solidFill>
                <a:latin typeface="Calibri"/>
              </a:defRPr>
            </a:pPr>
          </a:p>
        </c:txPr>
        <c:crossAx val="1167350683"/>
      </c:catAx>
      <c:valAx>
        <c:axId val="1167350683"/>
        <c:scaling>
          <c:orientation val="minMax"/>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i="0" sz="1800">
                <a:solidFill>
                  <a:srgbClr val="000000"/>
                </a:solidFill>
                <a:latin typeface="Calibri"/>
              </a:defRPr>
            </a:pPr>
          </a:p>
        </c:txPr>
        <c:crossAx val="728568706"/>
      </c:valAx>
    </c:plotArea>
    <c:plotVisOnly val="1"/>
  </c:chart>
  <c:spPr>
    <a:solidFill>
      <a:srgbClr val="FFFFFF"/>
    </a:solidFill>
  </c:spPr>
</c:chartSpace>
</file>

<file path=xl/charts/chart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000000"/>
                </a:solidFill>
                <a:latin typeface="Calibri"/>
              </a:defRPr>
            </a:pPr>
            <a:r>
              <a:rPr b="1" i="0" sz="1800">
                <a:solidFill>
                  <a:srgbClr val="000000"/>
                </a:solidFill>
                <a:latin typeface="Calibri"/>
              </a:rPr>
              <a:t>Students cannot enrol due to limited offering or schedule conflict</a:t>
            </a:r>
          </a:p>
        </c:rich>
      </c:tx>
      <c:overlay val="0"/>
    </c:title>
    <c:plotArea>
      <c:layout>
        <c:manualLayout>
          <c:xMode val="edge"/>
          <c:yMode val="edge"/>
          <c:x val="0.4853747714808044"/>
          <c:y val="0.13565891472868222"/>
          <c:w val="0.48318098720292496"/>
          <c:h val="0.762015503875969"/>
        </c:manualLayout>
      </c:layout>
      <c:barChart>
        <c:barDir val="bar"/>
        <c:ser>
          <c:idx val="0"/>
          <c:order val="0"/>
          <c:tx>
            <c:strRef>
              <c:f>'V — Visualize'!$M$86</c:f>
            </c:strRef>
          </c:tx>
          <c:spPr>
            <a:solidFill>
              <a:srgbClr val="BFBFBF"/>
            </a:solidFill>
            <a:ln cmpd="sng">
              <a:noFill/>
            </a:ln>
          </c:spPr>
          <c:dPt>
            <c:idx val="0"/>
            <c:spPr>
              <a:solidFill>
                <a:srgbClr val="E0731E"/>
              </a:solidFill>
              <a:ln cmpd="sng">
                <a:noFill/>
              </a:ln>
            </c:spPr>
          </c:dPt>
          <c:dPt>
            <c:idx val="1"/>
            <c:spPr>
              <a:solidFill>
                <a:srgbClr val="E0731E"/>
              </a:solidFill>
              <a:ln cmpd="sng">
                <a:noFill/>
              </a:ln>
            </c:spPr>
          </c:dPt>
          <c:dLbls>
            <c:dLbl>
              <c:idx val="0"/>
              <c:numFmt formatCode="General" sourceLinked="1"/>
              <c:txPr>
                <a:bodyPr/>
                <a:lstStyle/>
                <a:p>
                  <a:pPr lvl="0">
                    <a:defRPr b="0" i="0" sz="1600">
                      <a:solidFill>
                        <a:srgbClr val="000000"/>
                      </a:solidFill>
                      <a:latin typeface="Calibri"/>
                    </a:defRPr>
                  </a:pPr>
                </a:p>
              </c:txPr>
              <c:showLegendKey val="0"/>
              <c:showVal val="1"/>
              <c:showCatName val="0"/>
              <c:showSerName val="0"/>
              <c:showPercent val="0"/>
              <c:showBubbleSize val="0"/>
            </c:dLbl>
            <c:dLbl>
              <c:idx val="1"/>
              <c:numFmt formatCode="General" sourceLinked="1"/>
              <c:txPr>
                <a:bodyPr/>
                <a:lstStyle/>
                <a:p>
                  <a:pPr lvl="0">
                    <a:defRPr b="0" i="0" sz="1600">
                      <a:solidFill>
                        <a:srgbClr val="000000"/>
                      </a:solidFill>
                      <a:latin typeface="Calibri"/>
                    </a:defRPr>
                  </a:pPr>
                </a:p>
              </c:txPr>
              <c:showLegendKey val="0"/>
              <c:showVal val="1"/>
              <c:showCatName val="0"/>
              <c:showSerName val="0"/>
              <c:showPercent val="0"/>
              <c:showBubbleSize val="0"/>
            </c:dLbl>
            <c:numFmt formatCode="General" sourceLinked="1"/>
            <c:txPr>
              <a:bodyPr/>
              <a:lstStyle/>
              <a:p>
                <a:pPr lvl="0">
                  <a:defRPr b="0" i="0" sz="1600">
                    <a:solidFill>
                      <a:srgbClr val="000000"/>
                    </a:solidFill>
                    <a:latin typeface="Calibri"/>
                  </a:defRPr>
                </a:pPr>
              </a:p>
            </c:txPr>
            <c:showLegendKey val="0"/>
            <c:showVal val="1"/>
            <c:showCatName val="0"/>
            <c:showSerName val="0"/>
            <c:showPercent val="0"/>
            <c:showBubbleSize val="0"/>
          </c:dLbls>
          <c:cat>
            <c:strRef>
              <c:f>'V — Visualize'!$L$87:$L$90</c:f>
            </c:strRef>
          </c:cat>
          <c:val>
            <c:numRef>
              <c:f>'V — Visualize'!$M$87:$M$90</c:f>
              <c:numCache/>
            </c:numRef>
          </c:val>
        </c:ser>
        <c:ser>
          <c:idx val="1"/>
          <c:order val="1"/>
          <c:tx>
            <c:strRef>
              <c:f>'V — Visualize'!$N$86</c:f>
            </c:strRef>
          </c:tx>
          <c:cat>
            <c:strRef>
              <c:f>'V — Visualize'!$L$87:$L$90</c:f>
            </c:strRef>
          </c:cat>
          <c:val>
            <c:numRef>
              <c:f>'V — Visualize'!$N$87:$N$90</c:f>
              <c:numCache/>
            </c:numRef>
          </c:val>
        </c:ser>
        <c:ser>
          <c:idx val="2"/>
          <c:order val="2"/>
          <c:tx>
            <c:strRef>
              <c:f>'V — Visualize'!$O$86</c:f>
            </c:strRef>
          </c:tx>
          <c:cat>
            <c:strRef>
              <c:f>'V — Visualize'!$L$87:$L$90</c:f>
            </c:strRef>
          </c:cat>
          <c:val>
            <c:numRef>
              <c:f>'V — Visualize'!$O$87:$O$90</c:f>
              <c:numCache/>
            </c:numRef>
          </c:val>
        </c:ser>
        <c:ser>
          <c:idx val="3"/>
          <c:order val="3"/>
          <c:tx>
            <c:strRef>
              <c:f>'V — Visualize'!$P$86</c:f>
            </c:strRef>
          </c:tx>
          <c:cat>
            <c:strRef>
              <c:f>'V — Visualize'!$L$87:$L$90</c:f>
            </c:strRef>
          </c:cat>
          <c:val>
            <c:numRef>
              <c:f>'V — Visualize'!$P$87:$P$90</c:f>
              <c:numCache/>
            </c:numRef>
          </c:val>
        </c:ser>
        <c:axId val="2046060605"/>
        <c:axId val="1916791405"/>
      </c:barChart>
      <c:catAx>
        <c:axId val="2046060605"/>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1600">
                <a:solidFill>
                  <a:srgbClr val="000000"/>
                </a:solidFill>
                <a:latin typeface="Calibri"/>
              </a:defRPr>
            </a:pPr>
          </a:p>
        </c:txPr>
        <c:crossAx val="1916791405"/>
      </c:catAx>
      <c:valAx>
        <c:axId val="1916791405"/>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2046060605"/>
        <c:crosses val="max"/>
      </c:valAx>
    </c:plotArea>
    <c:plotVisOnly val="1"/>
  </c:chart>
  <c:spPr>
    <a:solidFill>
      <a:srgbClr val="FFFFFF"/>
    </a:solidFill>
  </c:spPr>
</c:chartSpace>
</file>

<file path=xl/charts/chart7.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000000"/>
                </a:solidFill>
                <a:latin typeface="Calibri"/>
              </a:defRPr>
            </a:pPr>
            <a:r>
              <a:rPr b="1" i="0" sz="1800">
                <a:solidFill>
                  <a:srgbClr val="000000"/>
                </a:solidFill>
                <a:latin typeface="Calibri"/>
              </a:rPr>
              <a:t>HIST 218 enrollment down for non-majors, following schedule change</a:t>
            </a:r>
          </a:p>
        </c:rich>
      </c:tx>
      <c:overlay val="0"/>
    </c:title>
    <c:plotArea>
      <c:layout/>
      <c:lineChart>
        <c:ser>
          <c:idx val="0"/>
          <c:order val="0"/>
          <c:tx>
            <c:v>History (required)</c:v>
          </c:tx>
          <c:spPr>
            <a:ln cmpd="sng" w="9525">
              <a:solidFill>
                <a:srgbClr val="4F81BD"/>
              </a:solidFill>
            </a:ln>
          </c:spPr>
          <c:marker>
            <c:symbol val="none"/>
          </c:marker>
          <c:dPt>
            <c:idx val="6"/>
            <c:marker>
              <c:symbol val="none"/>
            </c:marker>
          </c:dPt>
          <c:cat>
            <c:strRef>
              <c:f>'V — Visualize'!$K$17:$K$23</c:f>
            </c:strRef>
          </c:cat>
          <c:val>
            <c:numRef>
              <c:f>'V — Visualize'!$L$17:$L$23</c:f>
              <c:numCache/>
            </c:numRef>
          </c:val>
          <c:smooth val="1"/>
        </c:ser>
        <c:ser>
          <c:idx val="1"/>
          <c:order val="1"/>
          <c:tx>
            <c:v>Non-majors</c:v>
          </c:tx>
          <c:spPr>
            <a:ln cmpd="sng">
              <a:solidFill>
                <a:srgbClr val="F79646"/>
              </a:solidFill>
            </a:ln>
          </c:spPr>
          <c:marker>
            <c:symbol val="circle"/>
            <c:size val="8"/>
            <c:spPr>
              <a:solidFill>
                <a:srgbClr val="F79646"/>
              </a:solidFill>
              <a:ln cmpd="sng">
                <a:solidFill>
                  <a:srgbClr val="F79646"/>
                </a:solidFill>
              </a:ln>
            </c:spPr>
          </c:marker>
          <c:dPt>
            <c:idx val="3"/>
            <c:marker>
              <c:symbol val="none"/>
            </c:marker>
          </c:dPt>
          <c:dPt>
            <c:idx val="6"/>
            <c:marker>
              <c:symbol val="none"/>
            </c:marker>
          </c:dPt>
          <c:cat>
            <c:strRef>
              <c:f>'V — Visualize'!$K$17:$K$23</c:f>
            </c:strRef>
          </c:cat>
          <c:val>
            <c:numRef>
              <c:f>'V — Visualize'!$M$17:$M$23</c:f>
              <c:numCache/>
            </c:numRef>
          </c:val>
          <c:smooth val="1"/>
        </c:ser>
        <c:axId val="69804699"/>
        <c:axId val="528646487"/>
      </c:lineChart>
      <c:catAx>
        <c:axId val="6980469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1000">
                <a:solidFill>
                  <a:srgbClr val="000000"/>
                </a:solidFill>
                <a:latin typeface="Calibri"/>
              </a:defRPr>
            </a:pPr>
          </a:p>
        </c:txPr>
        <c:crossAx val="528646487"/>
      </c:catAx>
      <c:valAx>
        <c:axId val="52864648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i="0" sz="1000">
                <a:solidFill>
                  <a:srgbClr val="000000"/>
                </a:solidFill>
                <a:latin typeface="Calibri"/>
              </a:defRPr>
            </a:pPr>
          </a:p>
        </c:txPr>
        <c:crossAx val="69804699"/>
      </c:valAx>
    </c:plotArea>
    <c:plotVisOnly val="1"/>
  </c:chart>
  <c:spPr>
    <a:solidFill>
      <a:srgbClr val="FFFFFF">
        <a:alpha val="0"/>
      </a:srgbClr>
    </a:solidFill>
  </c:spPr>
</c:chartSpace>
</file>

<file path=xl/charts/chart8.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scatterChart>
        <c:scatterStyle val="lineMarker"/>
        <c:ser>
          <c:idx val="0"/>
          <c:order val="0"/>
          <c:tx>
            <c:strRef>
              <c:f>'V — Visualize'!$R$16</c:f>
            </c:strRef>
          </c:tx>
          <c:spPr>
            <a:ln>
              <a:noFill/>
            </a:ln>
          </c:spPr>
          <c:marker>
            <c:symbol val="circle"/>
            <c:size val="7"/>
            <c:spPr>
              <a:solidFill>
                <a:schemeClr val="accent1"/>
              </a:solidFill>
              <a:ln cmpd="sng">
                <a:solidFill>
                  <a:schemeClr val="accent1"/>
                </a:solidFill>
              </a:ln>
            </c:spPr>
          </c:marker>
          <c:trendline>
            <c:name/>
            <c:spPr>
              <a:ln w="19050">
                <a:solidFill>
                  <a:srgbClr val="000000"/>
                </a:solidFill>
              </a:ln>
            </c:spPr>
            <c:trendlineType val="linear"/>
            <c:dispRSqr val="0"/>
            <c:dispEq val="0"/>
          </c:trendline>
          <c:xVal>
            <c:numRef>
              <c:f>'V — Visualize'!$Q$17:$Q$18</c:f>
            </c:numRef>
          </c:xVal>
          <c:yVal>
            <c:numRef>
              <c:f>'V — Visualize'!$R$17:$R$18</c:f>
              <c:numCache/>
            </c:numRef>
          </c:yVal>
        </c:ser>
        <c:ser>
          <c:idx val="1"/>
          <c:order val="1"/>
          <c:tx>
            <c:strRef>
              <c:f>'V — Visualize'!$S$16</c:f>
            </c:strRef>
          </c:tx>
          <c:spPr>
            <a:ln>
              <a:noFill/>
            </a:ln>
          </c:spPr>
          <c:marker>
            <c:symbol val="circle"/>
            <c:size val="10"/>
            <c:spPr>
              <a:solidFill>
                <a:srgbClr val="FF9900"/>
              </a:solidFill>
              <a:ln cmpd="sng">
                <a:solidFill>
                  <a:srgbClr val="FF9900"/>
                </a:solidFill>
              </a:ln>
            </c:spPr>
          </c:marker>
          <c:trendline>
            <c:name/>
            <c:spPr>
              <a:ln w="38100">
                <a:solidFill>
                  <a:srgbClr val="FF9900">
                    <a:alpha val="80000"/>
                  </a:srgbClr>
                </a:solidFill>
              </a:ln>
            </c:spPr>
            <c:trendlineType val="linear"/>
            <c:dispRSqr val="0"/>
            <c:dispEq val="0"/>
          </c:trendline>
          <c:xVal>
            <c:numRef>
              <c:f>'V — Visualize'!$Q$17:$Q$18</c:f>
            </c:numRef>
          </c:xVal>
          <c:yVal>
            <c:numRef>
              <c:f>'V — Visualize'!$S$17:$S$18</c:f>
              <c:numCache/>
            </c:numRef>
          </c:yVal>
        </c:ser>
        <c:dLbls>
          <c:showLegendKey val="0"/>
          <c:showVal val="0"/>
          <c:showCatName val="0"/>
          <c:showSerName val="0"/>
          <c:showPercent val="0"/>
          <c:showBubbleSize val="0"/>
        </c:dLbls>
        <c:axId val="1426148205"/>
        <c:axId val="1610342673"/>
      </c:scatterChart>
      <c:valAx>
        <c:axId val="1426148205"/>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610342673"/>
      </c:valAx>
      <c:valAx>
        <c:axId val="1610342673"/>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a:solidFill>
                  <a:srgbClr val="000000"/>
                </a:solidFill>
                <a:latin typeface="+mn-lt"/>
              </a:defRPr>
            </a:pPr>
          </a:p>
        </c:txPr>
        <c:crossAx val="1426148205"/>
      </c:valAx>
    </c:plotArea>
    <c:legend>
      <c:legendPos val="r"/>
      <c:overlay val="0"/>
      <c:txPr>
        <a:bodyPr/>
        <a:lstStyle/>
        <a:p>
          <a:pPr lvl="0">
            <a:defRPr b="0">
              <a:solidFill>
                <a:srgbClr val="1A1A1A"/>
              </a:solidFill>
              <a:latin typeface="+mn-lt"/>
            </a:defRPr>
          </a:pPr>
        </a:p>
      </c:txPr>
    </c:legend>
    <c:plotVisOnly val="1"/>
  </c:chart>
</c:chartSpace>
</file>

<file path=xl/drawings/_rels/drawing9.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Relationship Id="rId6" Type="http://schemas.openxmlformats.org/officeDocument/2006/relationships/chart" Target="../charts/chart6.xml"/><Relationship Id="rId7" Type="http://schemas.openxmlformats.org/officeDocument/2006/relationships/chart" Target="../charts/chart7.xml"/><Relationship Id="rId8"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xdr:colOff>
      <xdr:row>27</xdr:row>
      <xdr:rowOff>161925</xdr:rowOff>
    </xdr:from>
    <xdr:ext cx="6819900" cy="3486150"/>
    <xdr:graphicFrame>
      <xdr:nvGraphicFramePr>
        <xdr:cNvPr id="842190852" name="Chart 1"/>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0</xdr:colOff>
      <xdr:row>49</xdr:row>
      <xdr:rowOff>180975</xdr:rowOff>
    </xdr:from>
    <xdr:ext cx="6819900" cy="3486150"/>
    <xdr:graphicFrame>
      <xdr:nvGraphicFramePr>
        <xdr:cNvPr id="1462405156" name="Chart 2" title="Chart"/>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0</xdr:col>
      <xdr:colOff>371475</xdr:colOff>
      <xdr:row>95</xdr:row>
      <xdr:rowOff>142875</xdr:rowOff>
    </xdr:from>
    <xdr:ext cx="6829425" cy="3486150"/>
    <xdr:graphicFrame>
      <xdr:nvGraphicFramePr>
        <xdr:cNvPr id="327619423" name="Chart 3" title="Chart"/>
        <xdr:cNvGraphicFramePr/>
      </xdr:nvGraphicFramePr>
      <xdr:xfrm>
        <a:off x="0" y="0"/>
        <a:ext cx="0" cy="0"/>
      </xdr:xfrm>
      <a:graphic>
        <a:graphicData uri="http://schemas.openxmlformats.org/drawingml/2006/chart">
          <c:chart r:id="rId3"/>
        </a:graphicData>
      </a:graphic>
    </xdr:graphicFrame>
    <xdr:clientData fLocksWithSheet="0"/>
  </xdr:oneCellAnchor>
  <xdr:oneCellAnchor>
    <xdr:from>
      <xdr:col>0</xdr:col>
      <xdr:colOff>352425</xdr:colOff>
      <xdr:row>120</xdr:row>
      <xdr:rowOff>38100</xdr:rowOff>
    </xdr:from>
    <xdr:ext cx="7486650" cy="3467100"/>
    <xdr:graphicFrame>
      <xdr:nvGraphicFramePr>
        <xdr:cNvPr id="124395338" name="Chart 4" title="Chart"/>
        <xdr:cNvGraphicFramePr/>
      </xdr:nvGraphicFramePr>
      <xdr:xfrm>
        <a:off x="0" y="0"/>
        <a:ext cx="0" cy="0"/>
      </xdr:xfrm>
      <a:graphic>
        <a:graphicData uri="http://schemas.openxmlformats.org/drawingml/2006/chart">
          <c:chart r:id="rId4"/>
        </a:graphicData>
      </a:graphic>
    </xdr:graphicFrame>
    <xdr:clientData fLocksWithSheet="0"/>
  </xdr:oneCellAnchor>
  <xdr:oneCellAnchor>
    <xdr:from>
      <xdr:col>9</xdr:col>
      <xdr:colOff>457200</xdr:colOff>
      <xdr:row>49</xdr:row>
      <xdr:rowOff>152400</xdr:rowOff>
    </xdr:from>
    <xdr:ext cx="6829425" cy="3486150"/>
    <xdr:graphicFrame>
      <xdr:nvGraphicFramePr>
        <xdr:cNvPr id="773088196" name="Chart 5" title="Chart"/>
        <xdr:cNvGraphicFramePr/>
      </xdr:nvGraphicFramePr>
      <xdr:xfrm>
        <a:off x="0" y="0"/>
        <a:ext cx="0" cy="0"/>
      </xdr:xfrm>
      <a:graphic>
        <a:graphicData uri="http://schemas.openxmlformats.org/drawingml/2006/chart">
          <c:chart r:id="rId5"/>
        </a:graphicData>
      </a:graphic>
    </xdr:graphicFrame>
    <xdr:clientData fLocksWithSheet="0"/>
  </xdr:oneCellAnchor>
  <xdr:oneCellAnchor>
    <xdr:from>
      <xdr:col>10</xdr:col>
      <xdr:colOff>0</xdr:colOff>
      <xdr:row>121</xdr:row>
      <xdr:rowOff>0</xdr:rowOff>
    </xdr:from>
    <xdr:ext cx="5210175" cy="3276600"/>
    <xdr:graphicFrame>
      <xdr:nvGraphicFramePr>
        <xdr:cNvPr id="2146635050" name="Chart 6" title="Chart"/>
        <xdr:cNvGraphicFramePr/>
      </xdr:nvGraphicFramePr>
      <xdr:xfrm>
        <a:off x="0" y="0"/>
        <a:ext cx="0" cy="0"/>
      </xdr:xfrm>
      <a:graphic>
        <a:graphicData uri="http://schemas.openxmlformats.org/drawingml/2006/chart">
          <c:chart r:id="rId6"/>
        </a:graphicData>
      </a:graphic>
    </xdr:graphicFrame>
    <xdr:clientData fLocksWithSheet="0"/>
  </xdr:oneCellAnchor>
  <xdr:oneCellAnchor>
    <xdr:from>
      <xdr:col>28</xdr:col>
      <xdr:colOff>485775</xdr:colOff>
      <xdr:row>49</xdr:row>
      <xdr:rowOff>114300</xdr:rowOff>
    </xdr:from>
    <xdr:ext cx="6819900" cy="4000500"/>
    <xdr:graphicFrame>
      <xdr:nvGraphicFramePr>
        <xdr:cNvPr id="1992822687" name="Chart 7" title="Chart"/>
        <xdr:cNvGraphicFramePr/>
      </xdr:nvGraphicFramePr>
      <xdr:xfrm>
        <a:off x="0" y="0"/>
        <a:ext cx="0" cy="0"/>
      </xdr:xfrm>
      <a:graphic>
        <a:graphicData uri="http://schemas.openxmlformats.org/drawingml/2006/chart">
          <c:chart r:id="rId7"/>
        </a:graphicData>
      </a:graphic>
    </xdr:graphicFrame>
    <xdr:clientData fLocksWithSheet="0"/>
  </xdr:oneCellAnchor>
  <xdr:oneCellAnchor>
    <xdr:from>
      <xdr:col>18</xdr:col>
      <xdr:colOff>104775</xdr:colOff>
      <xdr:row>49</xdr:row>
      <xdr:rowOff>161925</xdr:rowOff>
    </xdr:from>
    <xdr:ext cx="5715000" cy="3533775"/>
    <xdr:graphicFrame>
      <xdr:nvGraphicFramePr>
        <xdr:cNvPr id="1468728537" name="Chart 8" title="Chart"/>
        <xdr:cNvGraphicFramePr/>
      </xdr:nvGraphicFramePr>
      <xdr:xfrm>
        <a:off x="0" y="0"/>
        <a:ext cx="0" cy="0"/>
      </xdr:xfrm>
      <a:graphic>
        <a:graphicData uri="http://schemas.openxmlformats.org/drawingml/2006/chart">
          <c:chart r:id="rId8"/>
        </a:graphicData>
      </a:graphic>
    </xdr:graphicFrame>
    <xdr:clientData fLocksWithSheet="0"/>
  </xdr:oneCellAnchor>
  <xdr:oneCellAnchor>
    <xdr:from>
      <xdr:col>34</xdr:col>
      <xdr:colOff>466725</xdr:colOff>
      <xdr:row>52</xdr:row>
      <xdr:rowOff>66675</xdr:rowOff>
    </xdr:from>
    <xdr:ext cx="3162300" cy="3095625"/>
    <xdr:sp>
      <xdr:nvSpPr>
        <xdr:cNvPr id="3" name="Shape 3"/>
        <xdr:cNvSpPr/>
      </xdr:nvSpPr>
      <xdr:spPr>
        <a:xfrm>
          <a:off x="3683888" y="2632238"/>
          <a:ext cx="3324225" cy="2295525"/>
        </a:xfrm>
        <a:prstGeom prst="rect">
          <a:avLst/>
        </a:prstGeom>
        <a:solidFill>
          <a:srgbClr val="FDE9D8">
            <a:alpha val="41961"/>
          </a:srgbClr>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12</xdr:col>
      <xdr:colOff>571500</xdr:colOff>
      <xdr:row>56</xdr:row>
      <xdr:rowOff>104775</xdr:rowOff>
    </xdr:from>
    <xdr:ext cx="1076325" cy="428625"/>
    <xdr:sp>
      <xdr:nvSpPr>
        <xdr:cNvPr id="4" name="Shape 4"/>
        <xdr:cNvSpPr txBox="1"/>
      </xdr:nvSpPr>
      <xdr:spPr>
        <a:xfrm>
          <a:off x="4812600" y="3570450"/>
          <a:ext cx="1066800" cy="419100"/>
        </a:xfrm>
        <a:prstGeom prst="rect">
          <a:avLst/>
        </a:prstGeom>
        <a:solidFill>
          <a:srgbClr val="FFFFFF"/>
        </a:solidFill>
        <a:ln>
          <a:noFill/>
        </a:ln>
      </xdr:spPr>
      <xdr:txBody>
        <a:bodyPr anchorCtr="0" anchor="ctr" bIns="45700" lIns="91425" spcFirstLastPara="1" rIns="91425" wrap="square" tIns="45700">
          <a:spAutoFit/>
        </a:bodyPr>
        <a:lstStyle/>
        <a:p>
          <a:pPr indent="0" lvl="0" marL="0" rtl="0" algn="r">
            <a:spcBef>
              <a:spcPts val="0"/>
            </a:spcBef>
            <a:spcAft>
              <a:spcPts val="0"/>
            </a:spcAft>
            <a:buNone/>
          </a:pPr>
          <a:r>
            <a:rPr b="0" i="0" lang="en-US" sz="1000" u="none" cap="none" strike="noStrike">
              <a:solidFill>
                <a:srgbClr val="000000"/>
              </a:solidFill>
              <a:latin typeface="Calibri"/>
              <a:ea typeface="Calibri"/>
              <a:cs typeface="Calibri"/>
              <a:sym typeface="Calibri"/>
            </a:rPr>
            <a:t>Scheduling policy change</a:t>
          </a:r>
          <a:endParaRPr sz="1400"/>
        </a:p>
      </xdr:txBody>
    </xdr:sp>
    <xdr:clientData fLocksWithSheet="0"/>
  </xdr:oneCellAnchor>
  <xdr:oneCellAnchor>
    <xdr:from>
      <xdr:col>14</xdr:col>
      <xdr:colOff>142875</xdr:colOff>
      <xdr:row>53</xdr:row>
      <xdr:rowOff>123825</xdr:rowOff>
    </xdr:from>
    <xdr:ext cx="38100" cy="2276475"/>
    <xdr:grpSp>
      <xdr:nvGrpSpPr>
        <xdr:cNvPr id="2" name="Shape 2"/>
        <xdr:cNvGrpSpPr/>
      </xdr:nvGrpSpPr>
      <xdr:grpSpPr>
        <a:xfrm>
          <a:off x="5346000" y="2641763"/>
          <a:ext cx="0" cy="2276475"/>
          <a:chOff x="5346000" y="2641763"/>
          <a:chExt cx="0" cy="2276475"/>
        </a:xfrm>
      </xdr:grpSpPr>
      <xdr:cxnSp>
        <xdr:nvCxnSpPr>
          <xdr:cNvPr id="5" name="Shape 5"/>
          <xdr:cNvCxnSpPr/>
        </xdr:nvCxnSpPr>
        <xdr:spPr>
          <a:xfrm>
            <a:off x="5346000" y="2641763"/>
            <a:ext cx="0" cy="2276475"/>
          </a:xfrm>
          <a:prstGeom prst="straightConnector1">
            <a:avLst/>
          </a:prstGeom>
          <a:noFill/>
          <a:ln cap="flat" cmpd="sng" w="12700">
            <a:solidFill>
              <a:schemeClr val="dk1"/>
            </a:solidFill>
            <a:prstDash val="dash"/>
            <a:round/>
            <a:headEnd len="sm" w="sm" type="none"/>
            <a:tailEnd len="sm" w="sm" type="none"/>
          </a:ln>
        </xdr:spPr>
      </xdr:cxnSp>
    </xdr:grpSp>
    <xdr:clientData fLocksWithSheet="0"/>
  </xdr:oneCellAnchor>
  <xdr:oneCellAnchor>
    <xdr:from>
      <xdr:col>18</xdr:col>
      <xdr:colOff>552450</xdr:colOff>
      <xdr:row>120</xdr:row>
      <xdr:rowOff>142875</xdr:rowOff>
    </xdr:from>
    <xdr:ext cx="6391275" cy="2124075"/>
    <xdr:sp>
      <xdr:nvSpPr>
        <xdr:cNvPr id="6" name="Shape 6"/>
        <xdr:cNvSpPr/>
      </xdr:nvSpPr>
      <xdr:spPr>
        <a:xfrm>
          <a:off x="2155125" y="2722725"/>
          <a:ext cx="6381750" cy="2114550"/>
        </a:xfrm>
        <a:prstGeom prst="round2DiagRect">
          <a:avLst>
            <a:gd fmla="val 16667" name="adj1"/>
            <a:gd fmla="val 0" name="adj2"/>
          </a:avLst>
        </a:prstGeom>
        <a:solidFill>
          <a:srgbClr val="ED7D31">
            <a:alpha val="27059"/>
          </a:srgbClr>
        </a:solid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i="1" lang="en-US" sz="1600">
              <a:solidFill>
                <a:schemeClr val="dk1"/>
              </a:solidFill>
              <a:latin typeface="Calibri"/>
              <a:ea typeface="Calibri"/>
              <a:cs typeface="Calibri"/>
              <a:sym typeface="Calibri"/>
            </a:rPr>
            <a:t>“Only once a year is brutal for transfer students. I ran out of fall terms.”</a:t>
          </a:r>
          <a:endParaRPr sz="1400"/>
        </a:p>
        <a:p>
          <a:pPr indent="0" lvl="0" marL="0" rtl="0" algn="l">
            <a:spcBef>
              <a:spcPts val="0"/>
            </a:spcBef>
            <a:spcAft>
              <a:spcPts val="0"/>
            </a:spcAft>
            <a:buNone/>
          </a:pPr>
          <a:r>
            <a:t/>
          </a:r>
          <a:endParaRPr i="1" sz="1600">
            <a:solidFill>
              <a:schemeClr val="dk1"/>
            </a:solidFill>
          </a:endParaRPr>
        </a:p>
        <a:p>
          <a:pPr indent="0" lvl="0" marL="0" rtl="0" algn="l">
            <a:spcBef>
              <a:spcPts val="0"/>
            </a:spcBef>
            <a:spcAft>
              <a:spcPts val="0"/>
            </a:spcAft>
            <a:buNone/>
          </a:pPr>
          <a:r>
            <a:rPr i="1" lang="en-US" sz="1600">
              <a:solidFill>
                <a:schemeClr val="dk1"/>
              </a:solidFill>
              <a:latin typeface="Calibri"/>
              <a:ea typeface="Calibri"/>
              <a:cs typeface="Calibri"/>
              <a:sym typeface="Calibri"/>
            </a:rPr>
            <a:t>“Topic looked fascinating, the pandemic-history angle especially. Pure scheduling kept me out.”</a:t>
          </a:r>
          <a:endParaRPr sz="1400"/>
        </a:p>
        <a:p>
          <a:pPr indent="0" lvl="0" marL="0" rtl="0" algn="l">
            <a:spcBef>
              <a:spcPts val="0"/>
            </a:spcBef>
            <a:spcAft>
              <a:spcPts val="0"/>
            </a:spcAft>
            <a:buNone/>
          </a:pPr>
          <a:r>
            <a:t/>
          </a:r>
          <a:endParaRPr i="1" sz="1600">
            <a:solidFill>
              <a:schemeClr val="dk1"/>
            </a:solidFill>
          </a:endParaRPr>
        </a:p>
        <a:p>
          <a:pPr indent="0" lvl="0" marL="0" rtl="0" algn="l">
            <a:spcBef>
              <a:spcPts val="0"/>
            </a:spcBef>
            <a:spcAft>
              <a:spcPts val="0"/>
            </a:spcAft>
            <a:buNone/>
          </a:pPr>
          <a:r>
            <a:rPr i="1" lang="en-US" sz="1600">
              <a:solidFill>
                <a:schemeClr val="dk1"/>
              </a:solidFill>
              <a:latin typeface="Calibri"/>
              <a:ea typeface="Calibri"/>
              <a:cs typeface="Calibri"/>
              <a:sym typeface="Calibri"/>
            </a:rPr>
            <a:t>“Couldn't wait another year for it to come around again. A spring section would change everything.”</a:t>
          </a:r>
          <a:endParaRPr sz="1400"/>
        </a:p>
      </xdr:txBody>
    </xdr:sp>
    <xdr:clientData fLocksWithSheet="0"/>
  </xdr:oneCellAnchor>
  <xdr:oneCellAnchor>
    <xdr:from>
      <xdr:col>35</xdr:col>
      <xdr:colOff>152400</xdr:colOff>
      <xdr:row>53</xdr:row>
      <xdr:rowOff>190500</xdr:rowOff>
    </xdr:from>
    <xdr:ext cx="38100" cy="2266950"/>
    <xdr:grpSp>
      <xdr:nvGrpSpPr>
        <xdr:cNvPr id="2" name="Shape 2" title="Drawing"/>
        <xdr:cNvGrpSpPr/>
      </xdr:nvGrpSpPr>
      <xdr:grpSpPr>
        <a:xfrm>
          <a:off x="5346000" y="2646525"/>
          <a:ext cx="0" cy="2266950"/>
          <a:chOff x="5346000" y="2646525"/>
          <a:chExt cx="0" cy="2266950"/>
        </a:xfrm>
      </xdr:grpSpPr>
      <xdr:cxnSp>
        <xdr:nvCxnSpPr>
          <xdr:cNvPr id="7" name="Shape 7"/>
          <xdr:cNvCxnSpPr/>
        </xdr:nvCxnSpPr>
        <xdr:spPr>
          <a:xfrm>
            <a:off x="5346000" y="2646525"/>
            <a:ext cx="0" cy="2266950"/>
          </a:xfrm>
          <a:prstGeom prst="straightConnector1">
            <a:avLst/>
          </a:prstGeom>
          <a:noFill/>
          <a:ln cap="flat" cmpd="sng" w="15875">
            <a:solidFill>
              <a:schemeClr val="accent6"/>
            </a:solidFill>
            <a:prstDash val="dash"/>
            <a:round/>
            <a:headEnd len="sm" w="sm" type="none"/>
            <a:tailEnd len="sm" w="sm" type="none"/>
          </a:ln>
        </xdr:spPr>
      </xdr:cxnSp>
    </xdr:grpSp>
    <xdr:clientData fLocksWithSheet="0"/>
  </xdr:oneCellAnchor>
  <xdr:oneCellAnchor>
    <xdr:from>
      <xdr:col>35</xdr:col>
      <xdr:colOff>190500</xdr:colOff>
      <xdr:row>52</xdr:row>
      <xdr:rowOff>66675</xdr:rowOff>
    </xdr:from>
    <xdr:ext cx="1409700" cy="266700"/>
    <xdr:sp>
      <xdr:nvSpPr>
        <xdr:cNvPr id="8" name="Shape 8"/>
        <xdr:cNvSpPr txBox="1"/>
      </xdr:nvSpPr>
      <xdr:spPr>
        <a:xfrm>
          <a:off x="4641150" y="3651413"/>
          <a:ext cx="1409700" cy="257175"/>
        </a:xfrm>
        <a:prstGeom prst="rect">
          <a:avLst/>
        </a:prstGeom>
        <a:noFill/>
        <a:ln>
          <a:noFill/>
        </a:ln>
      </xdr:spPr>
      <xdr:txBody>
        <a:bodyPr anchorCtr="0" anchor="ctr" bIns="45700" lIns="91425" spcFirstLastPara="1" rIns="91425" wrap="square" tIns="45700">
          <a:spAutoFit/>
        </a:bodyPr>
        <a:lstStyle/>
        <a:p>
          <a:pPr indent="0" lvl="0" marL="0" rtl="0" algn="l">
            <a:spcBef>
              <a:spcPts val="0"/>
            </a:spcBef>
            <a:spcAft>
              <a:spcPts val="0"/>
            </a:spcAft>
            <a:buNone/>
          </a:pPr>
          <a:r>
            <a:rPr b="0" i="0" lang="en-US" sz="1000" u="none" cap="none" strike="noStrike">
              <a:solidFill>
                <a:srgbClr val="E36C09"/>
              </a:solidFill>
              <a:latin typeface="Calibri"/>
              <a:ea typeface="Calibri"/>
              <a:cs typeface="Calibri"/>
              <a:sym typeface="Calibri"/>
            </a:rPr>
            <a:t>schedule change</a:t>
          </a:r>
          <a:endParaRPr sz="1400"/>
        </a:p>
      </xdr:txBody>
    </xdr:sp>
    <xdr:clientData fLocksWithSheet="0"/>
  </xdr:oneCellAnchor>
  <xdr:oneCellAnchor>
    <xdr:from>
      <xdr:col>32</xdr:col>
      <xdr:colOff>209550</xdr:colOff>
      <xdr:row>52</xdr:row>
      <xdr:rowOff>66675</xdr:rowOff>
    </xdr:from>
    <xdr:ext cx="1419225" cy="266700"/>
    <xdr:sp>
      <xdr:nvSpPr>
        <xdr:cNvPr id="9" name="Shape 9"/>
        <xdr:cNvSpPr txBox="1"/>
      </xdr:nvSpPr>
      <xdr:spPr>
        <a:xfrm>
          <a:off x="4641150" y="3651413"/>
          <a:ext cx="1409700" cy="257175"/>
        </a:xfrm>
        <a:prstGeom prst="rect">
          <a:avLst/>
        </a:prstGeom>
        <a:noFill/>
        <a:ln>
          <a:noFill/>
        </a:ln>
      </xdr:spPr>
      <xdr:txBody>
        <a:bodyPr anchorCtr="0" anchor="ctr" bIns="45700" lIns="91425" spcFirstLastPara="1" rIns="91425" wrap="square" tIns="45700">
          <a:spAutoFit/>
        </a:bodyPr>
        <a:lstStyle/>
        <a:p>
          <a:pPr indent="0" lvl="0" marL="0" rtl="0" algn="r">
            <a:spcBef>
              <a:spcPts val="0"/>
            </a:spcBef>
            <a:spcAft>
              <a:spcPts val="0"/>
            </a:spcAft>
            <a:buNone/>
          </a:pPr>
          <a:r>
            <a:rPr b="0" i="0" lang="en-US" sz="1000" u="none" cap="none" strike="noStrike">
              <a:solidFill>
                <a:srgbClr val="7F7F7F"/>
              </a:solidFill>
              <a:latin typeface="Calibri"/>
              <a:ea typeface="Calibri"/>
              <a:cs typeface="Calibri"/>
              <a:sym typeface="Calibri"/>
            </a:rPr>
            <a:t>before</a:t>
          </a:r>
          <a:endParaRPr sz="1400"/>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0.0"/>
    <col customWidth="1" min="2" max="2" width="27.43"/>
    <col customWidth="1" min="3" max="8" width="18.0"/>
    <col customWidth="1" min="9" max="26" width="8.71"/>
  </cols>
  <sheetData>
    <row r="1" ht="36.0" customHeight="1">
      <c r="A1" s="1" t="s">
        <v>0</v>
      </c>
      <c r="B1" s="3"/>
      <c r="C1" s="3"/>
      <c r="D1" s="3"/>
      <c r="E1" s="3"/>
      <c r="F1" s="3"/>
      <c r="G1" s="3"/>
      <c r="H1" s="4"/>
    </row>
    <row r="2" ht="19.5" customHeight="1">
      <c r="A2" s="6" t="s">
        <v>5</v>
      </c>
    </row>
    <row r="5" ht="21.75" customHeight="1">
      <c r="A5" s="8" t="s">
        <v>9</v>
      </c>
      <c r="B5" s="11"/>
      <c r="C5" s="11"/>
      <c r="D5" s="11"/>
      <c r="E5" s="11"/>
      <c r="F5" s="11"/>
      <c r="G5" s="11"/>
      <c r="H5" s="11"/>
    </row>
    <row r="7" ht="21.75" customHeight="1">
      <c r="A7" s="14" t="s">
        <v>18</v>
      </c>
    </row>
    <row r="8" ht="21.75" customHeight="1">
      <c r="A8" s="14" t="s">
        <v>26</v>
      </c>
    </row>
    <row r="9" ht="21.75" customHeight="1">
      <c r="A9" s="14" t="s">
        <v>30</v>
      </c>
    </row>
    <row r="10" ht="21.75" customHeight="1">
      <c r="A10" s="14" t="s">
        <v>31</v>
      </c>
    </row>
    <row r="13" ht="21.75" customHeight="1">
      <c r="A13" s="8" t="s">
        <v>37</v>
      </c>
      <c r="B13" s="11"/>
      <c r="C13" s="11"/>
      <c r="D13" s="11"/>
      <c r="E13" s="11"/>
      <c r="F13" s="11"/>
      <c r="G13" s="11"/>
      <c r="H13" s="11"/>
    </row>
    <row r="15" ht="21.75" customHeight="1">
      <c r="A15" s="20" t="s">
        <v>43</v>
      </c>
      <c r="B15" s="13" t="s">
        <v>49</v>
      </c>
      <c r="C15" s="22" t="s">
        <v>50</v>
      </c>
      <c r="D15" s="23"/>
      <c r="E15" s="23"/>
      <c r="F15" s="23"/>
      <c r="G15" s="23"/>
      <c r="H15" s="24"/>
    </row>
    <row r="16" ht="21.75" customHeight="1">
      <c r="A16" s="26" t="s">
        <v>6</v>
      </c>
      <c r="B16" s="27" t="s">
        <v>58</v>
      </c>
      <c r="C16" s="29" t="s">
        <v>59</v>
      </c>
      <c r="D16" s="23"/>
      <c r="E16" s="23"/>
      <c r="F16" s="23"/>
      <c r="G16" s="23"/>
      <c r="H16" s="24"/>
    </row>
    <row r="17" ht="21.75" customHeight="1">
      <c r="A17" s="26" t="s">
        <v>62</v>
      </c>
      <c r="B17" s="27" t="s">
        <v>63</v>
      </c>
      <c r="C17" s="29" t="s">
        <v>64</v>
      </c>
      <c r="D17" s="23"/>
      <c r="E17" s="23"/>
      <c r="F17" s="23"/>
      <c r="G17" s="23"/>
      <c r="H17" s="24"/>
    </row>
    <row r="18" ht="21.75" customHeight="1">
      <c r="A18" s="26" t="s">
        <v>67</v>
      </c>
      <c r="B18" s="27" t="s">
        <v>68</v>
      </c>
      <c r="C18" s="29" t="s">
        <v>69</v>
      </c>
      <c r="D18" s="23"/>
      <c r="E18" s="23"/>
      <c r="F18" s="23"/>
      <c r="G18" s="23"/>
      <c r="H18" s="24"/>
    </row>
    <row r="19" ht="21.75" customHeight="1">
      <c r="A19" s="26" t="s">
        <v>73</v>
      </c>
      <c r="B19" s="27" t="s">
        <v>74</v>
      </c>
      <c r="C19" s="29" t="s">
        <v>75</v>
      </c>
      <c r="D19" s="23"/>
      <c r="E19" s="23"/>
      <c r="F19" s="23"/>
      <c r="G19" s="23"/>
      <c r="H19" s="24"/>
    </row>
    <row r="20" ht="21.75" customHeight="1">
      <c r="A20" s="26" t="s">
        <v>79</v>
      </c>
      <c r="B20" s="27" t="s">
        <v>81</v>
      </c>
      <c r="C20" s="29" t="s">
        <v>82</v>
      </c>
      <c r="D20" s="23"/>
      <c r="E20" s="23"/>
      <c r="F20" s="23"/>
      <c r="G20" s="23"/>
      <c r="H20" s="24"/>
    </row>
    <row r="21" ht="21.75" customHeight="1">
      <c r="A21" s="26" t="s">
        <v>85</v>
      </c>
      <c r="B21" s="27" t="s">
        <v>86</v>
      </c>
      <c r="C21" s="29" t="s">
        <v>87</v>
      </c>
      <c r="D21" s="23"/>
      <c r="E21" s="23"/>
      <c r="F21" s="23"/>
      <c r="G21" s="23"/>
      <c r="H21" s="24"/>
    </row>
    <row r="22" ht="21.75" customHeight="1">
      <c r="A22" s="26" t="s">
        <v>88</v>
      </c>
      <c r="B22" s="27" t="s">
        <v>89</v>
      </c>
      <c r="C22" s="29" t="s">
        <v>90</v>
      </c>
      <c r="D22" s="23"/>
      <c r="E22" s="23"/>
      <c r="F22" s="23"/>
      <c r="G22" s="23"/>
      <c r="H22" s="24"/>
    </row>
    <row r="23" ht="15.75" customHeight="1"/>
    <row r="24" ht="21.75" customHeight="1">
      <c r="A24" s="8" t="s">
        <v>92</v>
      </c>
      <c r="B24" s="11"/>
      <c r="C24" s="11"/>
      <c r="D24" s="11"/>
      <c r="E24" s="11"/>
      <c r="F24" s="11"/>
      <c r="G24" s="11"/>
      <c r="H24" s="11"/>
    </row>
    <row r="25" ht="15.75" customHeight="1"/>
    <row r="26" ht="21.75" customHeight="1">
      <c r="A26" s="30" t="s">
        <v>93</v>
      </c>
    </row>
    <row r="27" ht="21.75" customHeight="1">
      <c r="A27" s="30" t="s">
        <v>94</v>
      </c>
    </row>
    <row r="28" ht="15.75" customHeight="1"/>
    <row r="29" ht="72.0" customHeight="1">
      <c r="A29" s="31" t="s">
        <v>95</v>
      </c>
    </row>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
    <mergeCell ref="A1:H1"/>
    <mergeCell ref="A2:H2"/>
    <mergeCell ref="A5:H5"/>
    <mergeCell ref="A7:H7"/>
    <mergeCell ref="A8:H8"/>
    <mergeCell ref="A9:H9"/>
    <mergeCell ref="A10:H10"/>
    <mergeCell ref="C21:H21"/>
    <mergeCell ref="C22:H22"/>
    <mergeCell ref="A24:H24"/>
    <mergeCell ref="A26:H26"/>
    <mergeCell ref="A27:H27"/>
    <mergeCell ref="A29:H29"/>
    <mergeCell ref="A13:H13"/>
    <mergeCell ref="C15:H15"/>
    <mergeCell ref="C16:H16"/>
    <mergeCell ref="C17:H17"/>
    <mergeCell ref="C18:H18"/>
    <mergeCell ref="C19:H19"/>
    <mergeCell ref="C20:H20"/>
  </mergeCells>
  <printOptions/>
  <pageMargins bottom="1.0" footer="0.0" header="0.0" left="0.75" right="0.75" top="1.0"/>
  <pageSetup paperSize="9"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9.57"/>
    <col customWidth="1" min="2" max="6" width="22.0"/>
    <col customWidth="1" min="7" max="8" width="14.0"/>
    <col customWidth="1" min="9" max="26" width="8.71"/>
  </cols>
  <sheetData>
    <row r="1" ht="36.0" customHeight="1">
      <c r="A1" s="42" t="s">
        <v>306</v>
      </c>
      <c r="B1" s="43"/>
      <c r="C1" s="43"/>
      <c r="D1" s="43"/>
      <c r="E1" s="43"/>
      <c r="F1" s="43"/>
      <c r="G1" s="43"/>
      <c r="H1" s="43"/>
    </row>
    <row r="3" ht="55.5" customHeight="1">
      <c r="A3" s="101" t="s">
        <v>88</v>
      </c>
      <c r="B3" s="10" t="s">
        <v>308</v>
      </c>
    </row>
    <row r="5" ht="21.75" customHeight="1">
      <c r="A5" s="12" t="s">
        <v>309</v>
      </c>
      <c r="B5" s="11"/>
      <c r="C5" s="11"/>
      <c r="D5" s="11"/>
      <c r="E5" s="11"/>
      <c r="F5" s="11"/>
      <c r="G5" s="11"/>
      <c r="H5" s="11"/>
    </row>
    <row r="6">
      <c r="A6" s="15"/>
      <c r="B6" s="15"/>
      <c r="C6" s="15"/>
      <c r="D6" s="15"/>
      <c r="E6" s="15"/>
      <c r="F6" s="15"/>
      <c r="G6" s="15"/>
      <c r="H6" s="15"/>
    </row>
    <row r="7" ht="21.75" customHeight="1">
      <c r="A7" s="17" t="s">
        <v>310</v>
      </c>
    </row>
    <row r="8" ht="21.75" customHeight="1">
      <c r="A8" s="17" t="s">
        <v>311</v>
      </c>
    </row>
    <row r="9" ht="21.75" customHeight="1">
      <c r="A9" s="17" t="s">
        <v>312</v>
      </c>
    </row>
    <row r="10" ht="21.75" customHeight="1">
      <c r="A10" s="17" t="s">
        <v>314</v>
      </c>
    </row>
    <row r="11">
      <c r="A11" s="15"/>
      <c r="B11" s="15"/>
      <c r="C11" s="15"/>
      <c r="D11" s="15"/>
      <c r="E11" s="15"/>
      <c r="F11" s="15"/>
      <c r="G11" s="15"/>
      <c r="H11" s="15"/>
    </row>
    <row r="12" ht="21.75" customHeight="1">
      <c r="A12" s="12" t="s">
        <v>315</v>
      </c>
      <c r="B12" s="11"/>
      <c r="C12" s="11"/>
      <c r="D12" s="11"/>
      <c r="E12" s="11"/>
      <c r="F12" s="11"/>
      <c r="G12" s="11"/>
      <c r="H12" s="11"/>
    </row>
    <row r="13">
      <c r="A13" s="15"/>
      <c r="B13" s="15"/>
      <c r="C13" s="15"/>
      <c r="D13" s="15"/>
      <c r="E13" s="15"/>
      <c r="F13" s="15"/>
      <c r="G13" s="15"/>
      <c r="H13" s="15"/>
    </row>
    <row r="14" ht="21.75" customHeight="1">
      <c r="A14" s="17" t="s">
        <v>316</v>
      </c>
    </row>
    <row r="17" ht="21.75" customHeight="1">
      <c r="A17" s="103"/>
      <c r="B17" s="104" t="s">
        <v>317</v>
      </c>
    </row>
    <row r="18" ht="36.0" customHeight="1">
      <c r="A18" s="103"/>
      <c r="B18" s="105" t="s">
        <v>318</v>
      </c>
      <c r="C18" s="106"/>
      <c r="D18" s="106"/>
      <c r="E18" s="106"/>
      <c r="F18" s="106"/>
      <c r="G18" s="106"/>
      <c r="H18" s="107"/>
    </row>
    <row r="19" ht="49.5" customHeight="1">
      <c r="A19" s="103"/>
      <c r="B19" s="108"/>
      <c r="C19" s="109"/>
      <c r="D19" s="109"/>
      <c r="E19" s="109"/>
      <c r="F19" s="109"/>
      <c r="G19" s="109"/>
      <c r="H19" s="110"/>
    </row>
    <row r="20" ht="21.75" customHeight="1">
      <c r="A20" s="103"/>
      <c r="B20" s="104" t="s">
        <v>320</v>
      </c>
    </row>
    <row r="21" ht="36.0" customHeight="1">
      <c r="A21" s="103"/>
      <c r="B21" s="105" t="s">
        <v>321</v>
      </c>
      <c r="C21" s="106"/>
      <c r="D21" s="106"/>
      <c r="E21" s="106"/>
      <c r="F21" s="106"/>
      <c r="G21" s="106"/>
      <c r="H21" s="107"/>
    </row>
    <row r="22" ht="49.5" customHeight="1">
      <c r="A22" s="103"/>
      <c r="B22" s="108"/>
      <c r="C22" s="109"/>
      <c r="D22" s="109"/>
      <c r="E22" s="109"/>
      <c r="F22" s="109"/>
      <c r="G22" s="109"/>
      <c r="H22" s="110"/>
    </row>
    <row r="23" ht="21.75" customHeight="1">
      <c r="A23" s="103"/>
      <c r="B23" s="104" t="s">
        <v>322</v>
      </c>
    </row>
    <row r="24" ht="36.0" customHeight="1">
      <c r="A24" s="103"/>
      <c r="B24" s="105" t="s">
        <v>323</v>
      </c>
      <c r="C24" s="106"/>
      <c r="D24" s="106"/>
      <c r="E24" s="106"/>
      <c r="F24" s="106"/>
      <c r="G24" s="106"/>
      <c r="H24" s="107"/>
    </row>
    <row r="25" ht="49.5" customHeight="1">
      <c r="A25" s="103"/>
      <c r="B25" s="108"/>
      <c r="C25" s="109"/>
      <c r="D25" s="109"/>
      <c r="E25" s="109"/>
      <c r="F25" s="109"/>
      <c r="G25" s="109"/>
      <c r="H25" s="110"/>
    </row>
    <row r="26" ht="21.75" customHeight="1">
      <c r="A26" s="103"/>
      <c r="B26" s="104" t="s">
        <v>324</v>
      </c>
    </row>
    <row r="27" ht="36.0" customHeight="1">
      <c r="A27" s="103"/>
      <c r="B27" s="105" t="s">
        <v>325</v>
      </c>
      <c r="C27" s="106"/>
      <c r="D27" s="106"/>
      <c r="E27" s="106"/>
      <c r="F27" s="106"/>
      <c r="G27" s="106"/>
      <c r="H27" s="107"/>
    </row>
    <row r="28" ht="49.5" customHeight="1">
      <c r="A28" s="103"/>
      <c r="B28" s="108"/>
      <c r="C28" s="109"/>
      <c r="D28" s="109"/>
      <c r="E28" s="109"/>
      <c r="F28" s="109"/>
      <c r="G28" s="109"/>
      <c r="H28" s="110"/>
    </row>
    <row r="29" ht="15.75" customHeight="1">
      <c r="A29" s="103"/>
      <c r="B29" s="103"/>
      <c r="C29" s="103"/>
      <c r="D29" s="103"/>
      <c r="E29" s="103"/>
      <c r="F29" s="103"/>
      <c r="G29" s="103"/>
      <c r="H29" s="103"/>
    </row>
    <row r="30" ht="21.75" customHeight="1">
      <c r="A30" s="111" t="s">
        <v>326</v>
      </c>
      <c r="B30" s="11"/>
      <c r="C30" s="11"/>
      <c r="D30" s="11"/>
      <c r="E30" s="11"/>
      <c r="F30" s="11"/>
      <c r="G30" s="11"/>
      <c r="H30" s="11"/>
    </row>
    <row r="31" ht="15.75" customHeight="1">
      <c r="A31" s="103"/>
      <c r="B31" s="103"/>
      <c r="C31" s="103"/>
      <c r="D31" s="103"/>
      <c r="E31" s="103"/>
      <c r="F31" s="103"/>
      <c r="G31" s="103"/>
      <c r="H31" s="103"/>
    </row>
    <row r="32" ht="21.75" customHeight="1">
      <c r="A32" s="112" t="s">
        <v>327</v>
      </c>
    </row>
    <row r="33" ht="15.75" customHeight="1">
      <c r="A33" s="103"/>
      <c r="B33" s="103"/>
      <c r="C33" s="103"/>
      <c r="D33" s="103"/>
      <c r="E33" s="103"/>
      <c r="F33" s="103"/>
      <c r="G33" s="103"/>
      <c r="H33" s="103"/>
    </row>
    <row r="34" ht="15.75" customHeight="1">
      <c r="A34" s="103"/>
      <c r="B34" s="103"/>
      <c r="C34" s="103"/>
      <c r="D34" s="103"/>
      <c r="E34" s="103"/>
      <c r="F34" s="103"/>
      <c r="G34" s="103"/>
      <c r="H34" s="103"/>
    </row>
    <row r="35" ht="21.75" customHeight="1">
      <c r="A35" s="103"/>
      <c r="B35" s="104" t="s">
        <v>328</v>
      </c>
    </row>
    <row r="36" ht="30.0" customHeight="1">
      <c r="A36" s="103"/>
      <c r="B36" s="105" t="s">
        <v>329</v>
      </c>
      <c r="C36" s="106"/>
      <c r="D36" s="106"/>
      <c r="E36" s="106"/>
      <c r="F36" s="106"/>
      <c r="G36" s="106"/>
      <c r="H36" s="107"/>
    </row>
    <row r="37" ht="36.0" customHeight="1">
      <c r="A37" s="103"/>
      <c r="B37" s="108"/>
      <c r="C37" s="109"/>
      <c r="D37" s="109"/>
      <c r="E37" s="109"/>
      <c r="F37" s="109"/>
      <c r="G37" s="109"/>
      <c r="H37" s="110"/>
    </row>
    <row r="38" ht="21.75" customHeight="1">
      <c r="A38" s="103"/>
      <c r="B38" s="104" t="s">
        <v>330</v>
      </c>
    </row>
    <row r="39" ht="30.0" customHeight="1">
      <c r="A39" s="103"/>
      <c r="B39" s="105" t="s">
        <v>331</v>
      </c>
      <c r="C39" s="106"/>
      <c r="D39" s="106"/>
      <c r="E39" s="106"/>
      <c r="F39" s="106"/>
      <c r="G39" s="106"/>
      <c r="H39" s="107"/>
    </row>
    <row r="40" ht="36.0" customHeight="1">
      <c r="A40" s="103"/>
      <c r="B40" s="108"/>
      <c r="C40" s="109"/>
      <c r="D40" s="109"/>
      <c r="E40" s="109"/>
      <c r="F40" s="109"/>
      <c r="G40" s="109"/>
      <c r="H40" s="110"/>
    </row>
    <row r="41" ht="15.75" customHeight="1">
      <c r="A41" s="103"/>
      <c r="B41" s="103"/>
      <c r="C41" s="103"/>
      <c r="D41" s="103"/>
      <c r="E41" s="103"/>
      <c r="F41" s="103"/>
      <c r="G41" s="103"/>
      <c r="H41" s="103"/>
    </row>
    <row r="42" ht="21.75" customHeight="1">
      <c r="A42" s="111" t="s">
        <v>332</v>
      </c>
      <c r="B42" s="11"/>
      <c r="C42" s="11"/>
      <c r="D42" s="11"/>
      <c r="E42" s="11"/>
      <c r="F42" s="11"/>
      <c r="G42" s="11"/>
      <c r="H42" s="11"/>
    </row>
    <row r="43" ht="15.75" customHeight="1">
      <c r="A43" s="103"/>
      <c r="B43" s="103"/>
      <c r="C43" s="103"/>
      <c r="D43" s="103"/>
      <c r="E43" s="103"/>
      <c r="F43" s="103"/>
      <c r="G43" s="103"/>
      <c r="H43" s="103"/>
    </row>
    <row r="44" ht="15.75" customHeight="1">
      <c r="A44" s="103"/>
      <c r="B44" s="103"/>
      <c r="C44" s="103"/>
      <c r="D44" s="103"/>
      <c r="E44" s="103"/>
      <c r="F44" s="103"/>
      <c r="G44" s="103"/>
      <c r="H44" s="103"/>
    </row>
    <row r="45" ht="21.75" customHeight="1">
      <c r="A45" s="103"/>
      <c r="B45" s="113" t="s">
        <v>333</v>
      </c>
    </row>
    <row r="46" ht="30.0" customHeight="1">
      <c r="A46" s="103"/>
      <c r="B46" s="105" t="s">
        <v>334</v>
      </c>
      <c r="C46" s="106"/>
      <c r="D46" s="106"/>
      <c r="E46" s="106"/>
      <c r="F46" s="106"/>
      <c r="G46" s="106"/>
      <c r="H46" s="107"/>
    </row>
    <row r="47" ht="30.0" customHeight="1">
      <c r="A47" s="103"/>
      <c r="B47" s="108"/>
      <c r="C47" s="109"/>
      <c r="D47" s="109"/>
      <c r="E47" s="109"/>
      <c r="F47" s="109"/>
      <c r="G47" s="109"/>
      <c r="H47" s="110"/>
    </row>
    <row r="48" ht="21.75" customHeight="1">
      <c r="A48" s="103"/>
      <c r="B48" s="113" t="s">
        <v>335</v>
      </c>
    </row>
    <row r="49" ht="30.0" customHeight="1">
      <c r="A49" s="103"/>
      <c r="B49" s="105" t="s">
        <v>336</v>
      </c>
      <c r="C49" s="106"/>
      <c r="D49" s="106"/>
      <c r="E49" s="106"/>
      <c r="F49" s="106"/>
      <c r="G49" s="106"/>
      <c r="H49" s="107"/>
    </row>
    <row r="50" ht="30.0" customHeight="1">
      <c r="A50" s="103"/>
      <c r="B50" s="108"/>
      <c r="C50" s="109"/>
      <c r="D50" s="109"/>
      <c r="E50" s="109"/>
      <c r="F50" s="109"/>
      <c r="G50" s="109"/>
      <c r="H50" s="110"/>
    </row>
    <row r="51" ht="21.75" customHeight="1">
      <c r="A51" s="103"/>
      <c r="B51" s="113" t="s">
        <v>337</v>
      </c>
    </row>
    <row r="52" ht="30.0" customHeight="1">
      <c r="A52" s="103"/>
      <c r="B52" s="105" t="s">
        <v>338</v>
      </c>
      <c r="C52" s="106"/>
      <c r="D52" s="106"/>
      <c r="E52" s="106"/>
      <c r="F52" s="106"/>
      <c r="G52" s="106"/>
      <c r="H52" s="107"/>
    </row>
    <row r="53" ht="30.0" customHeight="1">
      <c r="A53" s="103"/>
      <c r="B53" s="108"/>
      <c r="C53" s="109"/>
      <c r="D53" s="109"/>
      <c r="E53" s="109"/>
      <c r="F53" s="109"/>
      <c r="G53" s="109"/>
      <c r="H53" s="110"/>
    </row>
    <row r="54" ht="15.75" customHeight="1">
      <c r="A54" s="103"/>
      <c r="B54" s="103"/>
      <c r="C54" s="103"/>
      <c r="D54" s="103"/>
      <c r="E54" s="103"/>
      <c r="F54" s="103"/>
      <c r="G54" s="103"/>
      <c r="H54" s="103"/>
    </row>
    <row r="55" ht="15.75" customHeight="1">
      <c r="A55" s="103"/>
      <c r="B55" s="103"/>
      <c r="C55" s="103"/>
      <c r="D55" s="103"/>
      <c r="E55" s="103"/>
      <c r="F55" s="103"/>
      <c r="G55" s="103"/>
      <c r="H55" s="103"/>
    </row>
    <row r="56" ht="15.75" customHeight="1">
      <c r="A56" s="103"/>
      <c r="B56" s="103"/>
      <c r="C56" s="103"/>
      <c r="D56" s="103"/>
      <c r="E56" s="103"/>
      <c r="F56" s="103"/>
      <c r="G56" s="103"/>
      <c r="H56" s="103"/>
    </row>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0">
    <mergeCell ref="A1:H1"/>
    <mergeCell ref="B3:H3"/>
    <mergeCell ref="A5:H5"/>
    <mergeCell ref="A7:H7"/>
    <mergeCell ref="A8:H8"/>
    <mergeCell ref="A9:H9"/>
    <mergeCell ref="A10:H10"/>
    <mergeCell ref="A12:H12"/>
    <mergeCell ref="A14:H14"/>
    <mergeCell ref="B17:H17"/>
    <mergeCell ref="B18:H19"/>
    <mergeCell ref="B20:H20"/>
    <mergeCell ref="B21:H22"/>
    <mergeCell ref="B23:H23"/>
    <mergeCell ref="B24:H25"/>
    <mergeCell ref="B26:H26"/>
    <mergeCell ref="B27:H28"/>
    <mergeCell ref="A30:H30"/>
    <mergeCell ref="A32:H32"/>
    <mergeCell ref="B35:H35"/>
    <mergeCell ref="B36:H37"/>
    <mergeCell ref="B51:H51"/>
    <mergeCell ref="B52:H53"/>
    <mergeCell ref="B38:H38"/>
    <mergeCell ref="B39:H40"/>
    <mergeCell ref="A42:H42"/>
    <mergeCell ref="B45:H45"/>
    <mergeCell ref="B46:H47"/>
    <mergeCell ref="B48:H48"/>
    <mergeCell ref="B49:H50"/>
  </mergeCells>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4.0" topLeftCell="A5" activePane="bottomLeft" state="frozen"/>
      <selection activeCell="B6" sqref="B6" pane="bottomLeft"/>
    </sheetView>
  </sheetViews>
  <sheetFormatPr customHeight="1" defaultColWidth="14.43" defaultRowHeight="15.0"/>
  <cols>
    <col customWidth="1" min="1" max="2" width="8.0"/>
    <col customWidth="1" min="3" max="3" width="12.0"/>
    <col customWidth="1" min="4" max="4" width="24.0"/>
    <col customWidth="1" min="5" max="5" width="10.0"/>
    <col customWidth="1" min="6" max="26" width="8.71"/>
  </cols>
  <sheetData>
    <row r="1" ht="36.0" customHeight="1">
      <c r="A1" s="2" t="s">
        <v>1</v>
      </c>
      <c r="B1" s="2"/>
      <c r="C1" s="2"/>
      <c r="D1" s="2"/>
      <c r="E1" s="2"/>
    </row>
    <row r="2" ht="19.5" customHeight="1">
      <c r="A2" s="5" t="s">
        <v>4</v>
      </c>
      <c r="B2" s="5"/>
      <c r="C2" s="5"/>
      <c r="D2" s="5"/>
      <c r="E2" s="5"/>
    </row>
    <row r="4" ht="21.75" customHeight="1">
      <c r="A4" s="13" t="s">
        <v>7</v>
      </c>
      <c r="B4" s="13" t="s">
        <v>22</v>
      </c>
      <c r="C4" s="13" t="s">
        <v>24</v>
      </c>
      <c r="D4" s="13" t="s">
        <v>27</v>
      </c>
      <c r="E4" s="13" t="s">
        <v>29</v>
      </c>
    </row>
    <row r="5" ht="15.0" customHeight="1">
      <c r="A5" s="16">
        <v>2019.0</v>
      </c>
      <c r="B5" s="16" t="s">
        <v>33</v>
      </c>
      <c r="C5" s="16" t="s">
        <v>36</v>
      </c>
      <c r="D5" s="19" t="s">
        <v>39</v>
      </c>
      <c r="E5" s="16">
        <v>19.0</v>
      </c>
    </row>
    <row r="6" ht="15.0" customHeight="1">
      <c r="A6" s="16">
        <v>2019.0</v>
      </c>
      <c r="B6" s="16" t="s">
        <v>33</v>
      </c>
      <c r="C6" s="16" t="s">
        <v>36</v>
      </c>
      <c r="D6" s="19" t="s">
        <v>44</v>
      </c>
      <c r="E6" s="16">
        <v>8.0</v>
      </c>
    </row>
    <row r="7" ht="15.0" customHeight="1">
      <c r="A7" s="16">
        <v>2019.0</v>
      </c>
      <c r="B7" s="16" t="s">
        <v>33</v>
      </c>
      <c r="C7" s="16" t="s">
        <v>36</v>
      </c>
      <c r="D7" s="19" t="s">
        <v>47</v>
      </c>
      <c r="E7" s="16">
        <v>6.0</v>
      </c>
    </row>
    <row r="8" ht="15.0" customHeight="1">
      <c r="A8" s="16">
        <v>2019.0</v>
      </c>
      <c r="B8" s="16" t="s">
        <v>33</v>
      </c>
      <c r="C8" s="16" t="s">
        <v>36</v>
      </c>
      <c r="D8" s="19" t="s">
        <v>51</v>
      </c>
      <c r="E8" s="16">
        <v>5.0</v>
      </c>
    </row>
    <row r="9" ht="15.0" customHeight="1">
      <c r="A9" s="16">
        <v>2019.0</v>
      </c>
      <c r="B9" s="16" t="s">
        <v>33</v>
      </c>
      <c r="C9" s="16" t="s">
        <v>36</v>
      </c>
      <c r="D9" s="19" t="s">
        <v>34</v>
      </c>
      <c r="E9" s="16">
        <v>4.0</v>
      </c>
    </row>
    <row r="10" ht="15.0" customHeight="1">
      <c r="A10" s="16">
        <v>2020.0</v>
      </c>
      <c r="B10" s="16" t="s">
        <v>33</v>
      </c>
      <c r="C10" s="16" t="s">
        <v>36</v>
      </c>
      <c r="D10" s="19" t="s">
        <v>39</v>
      </c>
      <c r="E10" s="16">
        <v>18.0</v>
      </c>
    </row>
    <row r="11" ht="15.0" customHeight="1">
      <c r="A11" s="16">
        <v>2020.0</v>
      </c>
      <c r="B11" s="16" t="s">
        <v>33</v>
      </c>
      <c r="C11" s="16" t="s">
        <v>36</v>
      </c>
      <c r="D11" s="19" t="s">
        <v>44</v>
      </c>
      <c r="E11" s="16">
        <v>10.0</v>
      </c>
    </row>
    <row r="12" ht="15.0" customHeight="1">
      <c r="A12" s="16">
        <v>2020.0</v>
      </c>
      <c r="B12" s="16" t="s">
        <v>33</v>
      </c>
      <c r="C12" s="16" t="s">
        <v>36</v>
      </c>
      <c r="D12" s="19" t="s">
        <v>47</v>
      </c>
      <c r="E12" s="16">
        <v>7.0</v>
      </c>
    </row>
    <row r="13" ht="15.0" customHeight="1">
      <c r="A13" s="16">
        <v>2020.0</v>
      </c>
      <c r="B13" s="16" t="s">
        <v>33</v>
      </c>
      <c r="C13" s="16" t="s">
        <v>36</v>
      </c>
      <c r="D13" s="19" t="s">
        <v>51</v>
      </c>
      <c r="E13" s="16">
        <v>6.0</v>
      </c>
    </row>
    <row r="14" ht="15.0" customHeight="1">
      <c r="A14" s="16">
        <v>2020.0</v>
      </c>
      <c r="B14" s="16" t="s">
        <v>33</v>
      </c>
      <c r="C14" s="16" t="s">
        <v>36</v>
      </c>
      <c r="D14" s="19" t="s">
        <v>34</v>
      </c>
      <c r="E14" s="16">
        <v>5.0</v>
      </c>
    </row>
    <row r="15" ht="15.0" customHeight="1">
      <c r="A15" s="16">
        <v>2021.0</v>
      </c>
      <c r="B15" s="16" t="s">
        <v>33</v>
      </c>
      <c r="C15" s="16" t="s">
        <v>36</v>
      </c>
      <c r="D15" s="19" t="s">
        <v>39</v>
      </c>
      <c r="E15" s="16">
        <v>21.0</v>
      </c>
    </row>
    <row r="16" ht="15.0" customHeight="1">
      <c r="A16" s="16">
        <v>2021.0</v>
      </c>
      <c r="B16" s="16" t="s">
        <v>33</v>
      </c>
      <c r="C16" s="16" t="s">
        <v>36</v>
      </c>
      <c r="D16" s="19" t="s">
        <v>44</v>
      </c>
      <c r="E16" s="16">
        <v>16.0</v>
      </c>
    </row>
    <row r="17" ht="15.0" customHeight="1">
      <c r="A17" s="16">
        <v>2021.0</v>
      </c>
      <c r="B17" s="16" t="s">
        <v>33</v>
      </c>
      <c r="C17" s="16" t="s">
        <v>36</v>
      </c>
      <c r="D17" s="19" t="s">
        <v>47</v>
      </c>
      <c r="E17" s="16">
        <v>12.0</v>
      </c>
    </row>
    <row r="18" ht="15.0" customHeight="1">
      <c r="A18" s="16">
        <v>2021.0</v>
      </c>
      <c r="B18" s="16" t="s">
        <v>33</v>
      </c>
      <c r="C18" s="16" t="s">
        <v>36</v>
      </c>
      <c r="D18" s="19" t="s">
        <v>51</v>
      </c>
      <c r="E18" s="16">
        <v>10.0</v>
      </c>
    </row>
    <row r="19" ht="15.0" customHeight="1">
      <c r="A19" s="16">
        <v>2021.0</v>
      </c>
      <c r="B19" s="16" t="s">
        <v>33</v>
      </c>
      <c r="C19" s="16" t="s">
        <v>36</v>
      </c>
      <c r="D19" s="19" t="s">
        <v>34</v>
      </c>
      <c r="E19" s="16">
        <v>8.0</v>
      </c>
    </row>
    <row r="20" ht="15.0" customHeight="1">
      <c r="A20" s="16">
        <v>2022.0</v>
      </c>
      <c r="B20" s="16" t="s">
        <v>33</v>
      </c>
      <c r="C20" s="16" t="s">
        <v>36</v>
      </c>
      <c r="D20" s="19" t="s">
        <v>39</v>
      </c>
      <c r="E20" s="16">
        <v>20.0</v>
      </c>
    </row>
    <row r="21" ht="15.0" customHeight="1">
      <c r="A21" s="16">
        <v>2022.0</v>
      </c>
      <c r="B21" s="16" t="s">
        <v>33</v>
      </c>
      <c r="C21" s="16" t="s">
        <v>36</v>
      </c>
      <c r="D21" s="19" t="s">
        <v>44</v>
      </c>
      <c r="E21" s="16">
        <v>20.0</v>
      </c>
    </row>
    <row r="22" ht="15.0" customHeight="1">
      <c r="A22" s="16">
        <v>2022.0</v>
      </c>
      <c r="B22" s="16" t="s">
        <v>33</v>
      </c>
      <c r="C22" s="16" t="s">
        <v>36</v>
      </c>
      <c r="D22" s="19" t="s">
        <v>47</v>
      </c>
      <c r="E22" s="16">
        <v>14.0</v>
      </c>
    </row>
    <row r="23" ht="15.0" customHeight="1">
      <c r="A23" s="16">
        <v>2022.0</v>
      </c>
      <c r="B23" s="16" t="s">
        <v>33</v>
      </c>
      <c r="C23" s="16" t="s">
        <v>36</v>
      </c>
      <c r="D23" s="19" t="s">
        <v>51</v>
      </c>
      <c r="E23" s="16">
        <v>12.0</v>
      </c>
    </row>
    <row r="24" ht="15.0" customHeight="1">
      <c r="A24" s="16">
        <v>2022.0</v>
      </c>
      <c r="B24" s="16" t="s">
        <v>33</v>
      </c>
      <c r="C24" s="16" t="s">
        <v>36</v>
      </c>
      <c r="D24" s="19" t="s">
        <v>34</v>
      </c>
      <c r="E24" s="16">
        <v>10.0</v>
      </c>
    </row>
    <row r="25" ht="15.0" customHeight="1">
      <c r="A25" s="16">
        <v>2023.0</v>
      </c>
      <c r="B25" s="16" t="s">
        <v>33</v>
      </c>
      <c r="C25" s="16" t="s">
        <v>36</v>
      </c>
      <c r="D25" s="19" t="s">
        <v>39</v>
      </c>
      <c r="E25" s="16">
        <v>22.0</v>
      </c>
    </row>
    <row r="26" ht="15.0" customHeight="1">
      <c r="A26" s="16">
        <v>2023.0</v>
      </c>
      <c r="B26" s="16" t="s">
        <v>33</v>
      </c>
      <c r="C26" s="16" t="s">
        <v>36</v>
      </c>
      <c r="D26" s="19" t="s">
        <v>44</v>
      </c>
      <c r="E26" s="16">
        <v>14.0</v>
      </c>
    </row>
    <row r="27" ht="15.0" customHeight="1">
      <c r="A27" s="16">
        <v>2023.0</v>
      </c>
      <c r="B27" s="16" t="s">
        <v>33</v>
      </c>
      <c r="C27" s="16" t="s">
        <v>36</v>
      </c>
      <c r="D27" s="19" t="s">
        <v>47</v>
      </c>
      <c r="E27" s="16">
        <v>10.0</v>
      </c>
    </row>
    <row r="28" ht="15.0" customHeight="1">
      <c r="A28" s="16">
        <v>2023.0</v>
      </c>
      <c r="B28" s="16" t="s">
        <v>33</v>
      </c>
      <c r="C28" s="16" t="s">
        <v>36</v>
      </c>
      <c r="D28" s="19" t="s">
        <v>51</v>
      </c>
      <c r="E28" s="16">
        <v>8.0</v>
      </c>
    </row>
    <row r="29" ht="15.0" customHeight="1">
      <c r="A29" s="16">
        <v>2023.0</v>
      </c>
      <c r="B29" s="16" t="s">
        <v>33</v>
      </c>
      <c r="C29" s="16" t="s">
        <v>36</v>
      </c>
      <c r="D29" s="19" t="s">
        <v>34</v>
      </c>
      <c r="E29" s="16">
        <v>6.0</v>
      </c>
    </row>
    <row r="30" ht="15.0" customHeight="1">
      <c r="A30" s="16">
        <v>2024.0</v>
      </c>
      <c r="B30" s="16" t="s">
        <v>33</v>
      </c>
      <c r="C30" s="16" t="s">
        <v>36</v>
      </c>
      <c r="D30" s="19" t="s">
        <v>39</v>
      </c>
      <c r="E30" s="16">
        <v>19.0</v>
      </c>
    </row>
    <row r="31" ht="15.0" customHeight="1">
      <c r="A31" s="16">
        <v>2024.0</v>
      </c>
      <c r="B31" s="16" t="s">
        <v>33</v>
      </c>
      <c r="C31" s="16" t="s">
        <v>36</v>
      </c>
      <c r="D31" s="19" t="s">
        <v>44</v>
      </c>
      <c r="E31" s="16">
        <v>9.0</v>
      </c>
    </row>
    <row r="32" ht="15.0" customHeight="1">
      <c r="A32" s="16">
        <v>2024.0</v>
      </c>
      <c r="B32" s="16" t="s">
        <v>33</v>
      </c>
      <c r="C32" s="16" t="s">
        <v>36</v>
      </c>
      <c r="D32" s="19" t="s">
        <v>47</v>
      </c>
      <c r="E32" s="16">
        <v>6.0</v>
      </c>
    </row>
    <row r="33" ht="15.0" customHeight="1">
      <c r="A33" s="16">
        <v>2024.0</v>
      </c>
      <c r="B33" s="16" t="s">
        <v>33</v>
      </c>
      <c r="C33" s="16" t="s">
        <v>36</v>
      </c>
      <c r="D33" s="19" t="s">
        <v>51</v>
      </c>
      <c r="E33" s="16">
        <v>5.0</v>
      </c>
    </row>
    <row r="34" ht="15.0" customHeight="1">
      <c r="A34" s="16">
        <v>2024.0</v>
      </c>
      <c r="B34" s="16" t="s">
        <v>33</v>
      </c>
      <c r="C34" s="16" t="s">
        <v>36</v>
      </c>
      <c r="D34" s="19" t="s">
        <v>34</v>
      </c>
      <c r="E34" s="16">
        <v>4.0</v>
      </c>
    </row>
    <row r="35" ht="15.0" customHeight="1">
      <c r="A35" s="16">
        <v>2025.0</v>
      </c>
      <c r="B35" s="16" t="s">
        <v>33</v>
      </c>
      <c r="C35" s="16" t="s">
        <v>36</v>
      </c>
      <c r="D35" s="19" t="s">
        <v>39</v>
      </c>
      <c r="E35" s="16">
        <v>20.0</v>
      </c>
    </row>
    <row r="36" ht="15.0" customHeight="1">
      <c r="A36" s="16">
        <v>2025.0</v>
      </c>
      <c r="B36" s="16" t="s">
        <v>33</v>
      </c>
      <c r="C36" s="16" t="s">
        <v>36</v>
      </c>
      <c r="D36" s="19" t="s">
        <v>44</v>
      </c>
      <c r="E36" s="16">
        <v>5.0</v>
      </c>
    </row>
    <row r="37" ht="15.0" customHeight="1">
      <c r="A37" s="16">
        <v>2025.0</v>
      </c>
      <c r="B37" s="16" t="s">
        <v>33</v>
      </c>
      <c r="C37" s="16" t="s">
        <v>36</v>
      </c>
      <c r="D37" s="19" t="s">
        <v>47</v>
      </c>
      <c r="E37" s="16">
        <v>3.0</v>
      </c>
    </row>
    <row r="38" ht="15.0" customHeight="1">
      <c r="A38" s="16">
        <v>2025.0</v>
      </c>
      <c r="B38" s="16" t="s">
        <v>33</v>
      </c>
      <c r="C38" s="16" t="s">
        <v>36</v>
      </c>
      <c r="D38" s="19" t="s">
        <v>51</v>
      </c>
      <c r="E38" s="16">
        <v>3.0</v>
      </c>
    </row>
    <row r="39" ht="15.0" customHeight="1">
      <c r="A39" s="16">
        <v>2025.0</v>
      </c>
      <c r="B39" s="16" t="s">
        <v>33</v>
      </c>
      <c r="C39" s="16" t="s">
        <v>36</v>
      </c>
      <c r="D39" s="19" t="s">
        <v>34</v>
      </c>
      <c r="E39" s="16">
        <v>2.0</v>
      </c>
    </row>
    <row r="40" ht="15.0" customHeight="1"/>
    <row r="41" ht="15.0" customHeight="1"/>
    <row r="42" ht="15.0" customHeight="1"/>
    <row r="43" ht="15.0"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4:$E$39"/>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4.0" topLeftCell="A5" activePane="bottomLeft" state="frozen"/>
      <selection activeCell="B6" sqref="B6" pane="bottomLeft"/>
    </sheetView>
  </sheetViews>
  <sheetFormatPr customHeight="1" defaultColWidth="14.43" defaultRowHeight="15.0"/>
  <cols>
    <col customWidth="1" min="1" max="1" width="11.0"/>
    <col customWidth="1" min="2" max="2" width="20.0"/>
    <col customWidth="1" min="3" max="3" width="16.0"/>
    <col customWidth="1" min="4" max="5" width="18.0"/>
    <col customWidth="1" min="6" max="6" width="16.0"/>
    <col customWidth="1" min="7" max="7" width="15.0"/>
    <col customWidth="1" min="8" max="8" width="15.71"/>
    <col customWidth="1" min="9" max="9" width="14.71"/>
    <col customWidth="1" min="10" max="10" width="24.0"/>
    <col customWidth="1" min="11" max="11" width="16.0"/>
    <col customWidth="1" min="12" max="12" width="57.86"/>
    <col customWidth="1" min="13" max="26" width="8.71"/>
  </cols>
  <sheetData>
    <row r="1" ht="36.0" customHeight="1">
      <c r="A1" s="1" t="s">
        <v>2</v>
      </c>
      <c r="B1" s="3"/>
      <c r="C1" s="3"/>
      <c r="D1" s="3"/>
      <c r="E1" s="3"/>
      <c r="F1" s="3"/>
      <c r="G1" s="3"/>
      <c r="H1" s="3"/>
      <c r="I1" s="3"/>
      <c r="J1" s="3"/>
      <c r="K1" s="3"/>
      <c r="L1" s="4"/>
    </row>
    <row r="2" ht="19.5" customHeight="1">
      <c r="A2" s="5" t="s">
        <v>8</v>
      </c>
    </row>
    <row r="4" ht="82.5" customHeight="1">
      <c r="A4" s="9" t="s">
        <v>10</v>
      </c>
      <c r="B4" s="9" t="s">
        <v>12</v>
      </c>
      <c r="C4" s="9" t="s">
        <v>14</v>
      </c>
      <c r="D4" s="9" t="s">
        <v>15</v>
      </c>
      <c r="E4" s="9" t="s">
        <v>16</v>
      </c>
      <c r="F4" s="9" t="s">
        <v>17</v>
      </c>
      <c r="G4" s="9" t="s">
        <v>19</v>
      </c>
      <c r="H4" s="9" t="s">
        <v>20</v>
      </c>
      <c r="I4" s="9" t="s">
        <v>21</v>
      </c>
      <c r="J4" s="9" t="s">
        <v>23</v>
      </c>
      <c r="K4" s="9" t="s">
        <v>25</v>
      </c>
      <c r="L4" s="9" t="s">
        <v>28</v>
      </c>
    </row>
    <row r="5" ht="30.0" customHeight="1">
      <c r="A5" s="16">
        <v>1.0</v>
      </c>
      <c r="B5" s="18" t="s">
        <v>34</v>
      </c>
      <c r="C5" s="16">
        <v>4.0</v>
      </c>
      <c r="D5" s="18" t="s">
        <v>40</v>
      </c>
      <c r="E5" s="18" t="s">
        <v>40</v>
      </c>
      <c r="F5" s="18" t="s">
        <v>41</v>
      </c>
      <c r="G5" s="18" t="s">
        <v>42</v>
      </c>
      <c r="H5" s="18" t="s">
        <v>41</v>
      </c>
      <c r="I5" s="18" t="s">
        <v>41</v>
      </c>
      <c r="J5" s="18" t="s">
        <v>46</v>
      </c>
      <c r="K5" s="16">
        <v>2.0</v>
      </c>
      <c r="L5" s="21" t="s">
        <v>48</v>
      </c>
    </row>
    <row r="6" ht="30.0" customHeight="1">
      <c r="A6" s="16">
        <v>2.0</v>
      </c>
      <c r="B6" s="18" t="s">
        <v>44</v>
      </c>
      <c r="C6" s="16">
        <v>5.0</v>
      </c>
      <c r="D6" s="18" t="s">
        <v>40</v>
      </c>
      <c r="E6" s="18" t="s">
        <v>42</v>
      </c>
      <c r="F6" s="18" t="s">
        <v>40</v>
      </c>
      <c r="G6" s="18" t="s">
        <v>41</v>
      </c>
      <c r="H6" s="18" t="s">
        <v>42</v>
      </c>
      <c r="I6" s="18" t="s">
        <v>41</v>
      </c>
      <c r="J6" s="18" t="s">
        <v>46</v>
      </c>
      <c r="K6" s="16">
        <v>3.0</v>
      </c>
      <c r="L6" s="21" t="s">
        <v>56</v>
      </c>
    </row>
    <row r="7" ht="30.0" customHeight="1">
      <c r="A7" s="16">
        <v>3.0</v>
      </c>
      <c r="B7" s="18" t="s">
        <v>39</v>
      </c>
      <c r="C7" s="16">
        <v>4.0</v>
      </c>
      <c r="D7" s="18" t="s">
        <v>42</v>
      </c>
      <c r="E7" s="18" t="s">
        <v>40</v>
      </c>
      <c r="F7" s="18" t="s">
        <v>42</v>
      </c>
      <c r="G7" s="18" t="s">
        <v>41</v>
      </c>
      <c r="H7" s="18" t="s">
        <v>42</v>
      </c>
      <c r="I7" s="18" t="s">
        <v>41</v>
      </c>
      <c r="J7" s="18" t="s">
        <v>60</v>
      </c>
      <c r="K7" s="16">
        <v>5.0</v>
      </c>
      <c r="L7" s="21" t="s">
        <v>66</v>
      </c>
    </row>
    <row r="8" ht="30.0" customHeight="1">
      <c r="A8" s="16">
        <v>4.0</v>
      </c>
      <c r="B8" s="18" t="s">
        <v>51</v>
      </c>
      <c r="C8" s="16">
        <v>5.0</v>
      </c>
      <c r="D8" s="18" t="s">
        <v>40</v>
      </c>
      <c r="E8" s="18" t="s">
        <v>40</v>
      </c>
      <c r="F8" s="18" t="s">
        <v>42</v>
      </c>
      <c r="G8" s="18" t="s">
        <v>41</v>
      </c>
      <c r="H8" s="18" t="s">
        <v>40</v>
      </c>
      <c r="I8" s="18" t="s">
        <v>41</v>
      </c>
      <c r="J8" s="18" t="s">
        <v>71</v>
      </c>
      <c r="K8" s="16">
        <v>3.0</v>
      </c>
      <c r="L8" s="21" t="s">
        <v>72</v>
      </c>
    </row>
    <row r="9" ht="30.0" customHeight="1">
      <c r="A9" s="16">
        <v>5.0</v>
      </c>
      <c r="B9" s="18" t="s">
        <v>44</v>
      </c>
      <c r="C9" s="16">
        <v>5.0</v>
      </c>
      <c r="D9" s="18" t="s">
        <v>42</v>
      </c>
      <c r="E9" s="18" t="s">
        <v>41</v>
      </c>
      <c r="F9" s="18" t="s">
        <v>41</v>
      </c>
      <c r="G9" s="18" t="s">
        <v>41</v>
      </c>
      <c r="H9" s="18" t="s">
        <v>42</v>
      </c>
      <c r="I9" s="18" t="s">
        <v>40</v>
      </c>
      <c r="J9" s="18" t="s">
        <v>77</v>
      </c>
      <c r="K9" s="16">
        <v>4.0</v>
      </c>
      <c r="L9" s="21" t="s">
        <v>80</v>
      </c>
    </row>
    <row r="10" ht="30.0" customHeight="1">
      <c r="A10" s="16">
        <v>6.0</v>
      </c>
      <c r="B10" s="18" t="s">
        <v>47</v>
      </c>
      <c r="C10" s="16">
        <v>4.0</v>
      </c>
      <c r="D10" s="18" t="s">
        <v>40</v>
      </c>
      <c r="E10" s="18" t="s">
        <v>40</v>
      </c>
      <c r="F10" s="18" t="s">
        <v>41</v>
      </c>
      <c r="G10" s="18" t="s">
        <v>42</v>
      </c>
      <c r="H10" s="18" t="s">
        <v>41</v>
      </c>
      <c r="I10" s="18" t="s">
        <v>41</v>
      </c>
      <c r="J10" s="18" t="s">
        <v>46</v>
      </c>
      <c r="K10" s="16">
        <v>4.0</v>
      </c>
      <c r="L10" s="21" t="s">
        <v>56</v>
      </c>
    </row>
    <row r="11" ht="30.0" customHeight="1">
      <c r="A11" s="16">
        <v>7.0</v>
      </c>
      <c r="B11" s="18" t="s">
        <v>34</v>
      </c>
      <c r="C11" s="16">
        <v>3.0</v>
      </c>
      <c r="D11" s="18" t="s">
        <v>42</v>
      </c>
      <c r="E11" s="18" t="s">
        <v>40</v>
      </c>
      <c r="F11" s="18" t="s">
        <v>41</v>
      </c>
      <c r="G11" s="18" t="s">
        <v>41</v>
      </c>
      <c r="H11" s="18" t="s">
        <v>40</v>
      </c>
      <c r="I11" s="18" t="s">
        <v>41</v>
      </c>
      <c r="J11" s="18" t="s">
        <v>77</v>
      </c>
      <c r="K11" s="16">
        <v>4.0</v>
      </c>
      <c r="L11" s="21" t="s">
        <v>91</v>
      </c>
    </row>
    <row r="12" ht="30.0" customHeight="1">
      <c r="A12" s="16">
        <v>8.0</v>
      </c>
      <c r="B12" s="18" t="s">
        <v>47</v>
      </c>
      <c r="C12" s="16">
        <v>3.0</v>
      </c>
      <c r="D12" s="18" t="s">
        <v>40</v>
      </c>
      <c r="E12" s="18" t="s">
        <v>41</v>
      </c>
      <c r="F12" s="18" t="s">
        <v>41</v>
      </c>
      <c r="G12" s="18" t="s">
        <v>41</v>
      </c>
      <c r="H12" s="18" t="s">
        <v>41</v>
      </c>
      <c r="I12" s="18" t="s">
        <v>41</v>
      </c>
      <c r="J12" s="18" t="s">
        <v>71</v>
      </c>
      <c r="K12" s="16">
        <v>4.0</v>
      </c>
      <c r="L12" s="21" t="s">
        <v>72</v>
      </c>
    </row>
    <row r="13" ht="30.0" customHeight="1">
      <c r="A13" s="16">
        <v>9.0</v>
      </c>
      <c r="B13" s="18" t="s">
        <v>51</v>
      </c>
      <c r="C13" s="16">
        <v>5.0</v>
      </c>
      <c r="D13" s="18" t="s">
        <v>42</v>
      </c>
      <c r="E13" s="18" t="s">
        <v>41</v>
      </c>
      <c r="F13" s="18" t="s">
        <v>42</v>
      </c>
      <c r="G13" s="18" t="s">
        <v>41</v>
      </c>
      <c r="H13" s="18" t="s">
        <v>40</v>
      </c>
      <c r="I13" s="18" t="s">
        <v>40</v>
      </c>
      <c r="J13" s="18" t="s">
        <v>77</v>
      </c>
      <c r="K13" s="16">
        <v>2.0</v>
      </c>
      <c r="L13" s="21" t="s">
        <v>96</v>
      </c>
    </row>
    <row r="14" ht="30.0" customHeight="1">
      <c r="A14" s="16">
        <v>10.0</v>
      </c>
      <c r="B14" s="18" t="s">
        <v>44</v>
      </c>
      <c r="C14" s="16">
        <v>4.0</v>
      </c>
      <c r="D14" s="18" t="s">
        <v>42</v>
      </c>
      <c r="E14" s="18" t="s">
        <v>42</v>
      </c>
      <c r="F14" s="18" t="s">
        <v>40</v>
      </c>
      <c r="G14" s="18" t="s">
        <v>42</v>
      </c>
      <c r="H14" s="18" t="s">
        <v>41</v>
      </c>
      <c r="I14" s="18" t="s">
        <v>41</v>
      </c>
      <c r="J14" s="18" t="s">
        <v>60</v>
      </c>
      <c r="K14" s="16">
        <v>3.0</v>
      </c>
      <c r="L14" s="21" t="s">
        <v>97</v>
      </c>
    </row>
    <row r="15" ht="30.0" customHeight="1">
      <c r="A15" s="16">
        <v>11.0</v>
      </c>
      <c r="B15" s="18" t="s">
        <v>34</v>
      </c>
      <c r="C15" s="16">
        <v>4.0</v>
      </c>
      <c r="D15" s="18" t="s">
        <v>42</v>
      </c>
      <c r="E15" s="18" t="s">
        <v>41</v>
      </c>
      <c r="F15" s="18" t="s">
        <v>41</v>
      </c>
      <c r="G15" s="18" t="s">
        <v>41</v>
      </c>
      <c r="H15" s="18" t="s">
        <v>40</v>
      </c>
      <c r="I15" s="18" t="s">
        <v>41</v>
      </c>
      <c r="J15" s="18" t="s">
        <v>98</v>
      </c>
      <c r="K15" s="16">
        <v>1.0</v>
      </c>
      <c r="L15" s="21" t="s">
        <v>99</v>
      </c>
    </row>
    <row r="16" ht="30.0" customHeight="1">
      <c r="A16" s="16">
        <v>12.0</v>
      </c>
      <c r="B16" s="18" t="s">
        <v>47</v>
      </c>
      <c r="C16" s="16">
        <v>2.0</v>
      </c>
      <c r="D16" s="18" t="s">
        <v>42</v>
      </c>
      <c r="E16" s="18" t="s">
        <v>41</v>
      </c>
      <c r="F16" s="18" t="s">
        <v>42</v>
      </c>
      <c r="G16" s="18" t="s">
        <v>41</v>
      </c>
      <c r="H16" s="18" t="s">
        <v>40</v>
      </c>
      <c r="I16" s="18" t="s">
        <v>41</v>
      </c>
      <c r="J16" s="18" t="s">
        <v>60</v>
      </c>
      <c r="K16" s="16">
        <v>2.0</v>
      </c>
      <c r="L16" s="21" t="s">
        <v>100</v>
      </c>
    </row>
    <row r="17" ht="30.0" customHeight="1">
      <c r="A17" s="16">
        <v>13.0</v>
      </c>
      <c r="B17" s="18" t="s">
        <v>39</v>
      </c>
      <c r="C17" s="16">
        <v>3.0</v>
      </c>
      <c r="D17" s="18" t="s">
        <v>42</v>
      </c>
      <c r="E17" s="18" t="s">
        <v>40</v>
      </c>
      <c r="F17" s="18" t="s">
        <v>41</v>
      </c>
      <c r="G17" s="18" t="s">
        <v>41</v>
      </c>
      <c r="H17" s="18" t="s">
        <v>40</v>
      </c>
      <c r="I17" s="18" t="s">
        <v>40</v>
      </c>
      <c r="J17" s="18" t="s">
        <v>77</v>
      </c>
      <c r="K17" s="16">
        <v>2.0</v>
      </c>
      <c r="L17" s="21" t="s">
        <v>96</v>
      </c>
    </row>
    <row r="18" ht="30.0" customHeight="1">
      <c r="A18" s="16">
        <v>14.0</v>
      </c>
      <c r="B18" s="18" t="s">
        <v>44</v>
      </c>
      <c r="C18" s="16">
        <v>5.0</v>
      </c>
      <c r="D18" s="18" t="s">
        <v>40</v>
      </c>
      <c r="E18" s="18" t="s">
        <v>41</v>
      </c>
      <c r="F18" s="18" t="s">
        <v>42</v>
      </c>
      <c r="G18" s="18" t="s">
        <v>41</v>
      </c>
      <c r="H18" s="18" t="s">
        <v>40</v>
      </c>
      <c r="I18" s="18" t="s">
        <v>41</v>
      </c>
      <c r="J18" s="18" t="s">
        <v>60</v>
      </c>
      <c r="K18" s="16">
        <v>2.0</v>
      </c>
      <c r="L18" s="21" t="s">
        <v>66</v>
      </c>
    </row>
    <row r="19" ht="30.0" customHeight="1">
      <c r="A19" s="16">
        <v>15.0</v>
      </c>
      <c r="B19" s="18" t="s">
        <v>51</v>
      </c>
      <c r="C19" s="16">
        <v>3.0</v>
      </c>
      <c r="D19" s="18" t="s">
        <v>41</v>
      </c>
      <c r="E19" s="18" t="s">
        <v>41</v>
      </c>
      <c r="F19" s="18" t="s">
        <v>41</v>
      </c>
      <c r="G19" s="18" t="s">
        <v>41</v>
      </c>
      <c r="H19" s="18" t="s">
        <v>40</v>
      </c>
      <c r="I19" s="18" t="s">
        <v>42</v>
      </c>
      <c r="J19" s="18" t="s">
        <v>101</v>
      </c>
      <c r="K19" s="16">
        <v>1.0</v>
      </c>
      <c r="L19" s="21" t="s">
        <v>102</v>
      </c>
    </row>
    <row r="20" ht="30.0" customHeight="1">
      <c r="A20" s="16">
        <v>16.0</v>
      </c>
      <c r="B20" s="18" t="s">
        <v>44</v>
      </c>
      <c r="C20" s="16">
        <v>5.0</v>
      </c>
      <c r="D20" s="18" t="s">
        <v>41</v>
      </c>
      <c r="E20" s="18" t="s">
        <v>41</v>
      </c>
      <c r="F20" s="18" t="s">
        <v>41</v>
      </c>
      <c r="G20" s="18" t="s">
        <v>41</v>
      </c>
      <c r="H20" s="18" t="s">
        <v>40</v>
      </c>
      <c r="I20" s="18" t="s">
        <v>41</v>
      </c>
      <c r="J20" s="18" t="s">
        <v>101</v>
      </c>
      <c r="K20" s="16">
        <v>4.0</v>
      </c>
      <c r="L20" s="21" t="s">
        <v>103</v>
      </c>
    </row>
    <row r="21" ht="30.0" customHeight="1">
      <c r="A21" s="16">
        <v>17.0</v>
      </c>
      <c r="B21" s="18" t="s">
        <v>34</v>
      </c>
      <c r="C21" s="16">
        <v>4.0</v>
      </c>
      <c r="D21" s="18" t="s">
        <v>41</v>
      </c>
      <c r="E21" s="18" t="s">
        <v>42</v>
      </c>
      <c r="F21" s="18" t="s">
        <v>42</v>
      </c>
      <c r="G21" s="18" t="s">
        <v>41</v>
      </c>
      <c r="H21" s="18" t="s">
        <v>42</v>
      </c>
      <c r="I21" s="18" t="s">
        <v>41</v>
      </c>
      <c r="J21" s="18" t="s">
        <v>98</v>
      </c>
      <c r="K21" s="16">
        <v>4.0</v>
      </c>
      <c r="L21" s="21"/>
    </row>
    <row r="22" ht="30.0" customHeight="1">
      <c r="A22" s="16">
        <v>18.0</v>
      </c>
      <c r="B22" s="18" t="s">
        <v>39</v>
      </c>
      <c r="C22" s="16">
        <v>5.0</v>
      </c>
      <c r="D22" s="18" t="s">
        <v>41</v>
      </c>
      <c r="E22" s="18" t="s">
        <v>42</v>
      </c>
      <c r="F22" s="18" t="s">
        <v>41</v>
      </c>
      <c r="G22" s="18" t="s">
        <v>40</v>
      </c>
      <c r="H22" s="18" t="s">
        <v>42</v>
      </c>
      <c r="I22" s="18" t="s">
        <v>41</v>
      </c>
      <c r="J22" s="18" t="s">
        <v>98</v>
      </c>
      <c r="K22" s="16">
        <v>5.0</v>
      </c>
      <c r="L22" s="21" t="s">
        <v>99</v>
      </c>
    </row>
    <row r="23" ht="30.0" customHeight="1">
      <c r="A23" s="16">
        <v>19.0</v>
      </c>
      <c r="B23" s="18" t="s">
        <v>44</v>
      </c>
      <c r="C23" s="16">
        <v>5.0</v>
      </c>
      <c r="D23" s="18" t="s">
        <v>42</v>
      </c>
      <c r="E23" s="18" t="s">
        <v>41</v>
      </c>
      <c r="F23" s="18" t="s">
        <v>42</v>
      </c>
      <c r="G23" s="18" t="s">
        <v>41</v>
      </c>
      <c r="H23" s="18" t="s">
        <v>41</v>
      </c>
      <c r="I23" s="18" t="s">
        <v>41</v>
      </c>
      <c r="J23" s="18" t="s">
        <v>71</v>
      </c>
      <c r="K23" s="16">
        <v>3.0</v>
      </c>
      <c r="L23" s="21" t="s">
        <v>109</v>
      </c>
    </row>
    <row r="24" ht="30.0" customHeight="1">
      <c r="A24" s="16">
        <v>20.0</v>
      </c>
      <c r="B24" s="18" t="s">
        <v>47</v>
      </c>
      <c r="C24" s="16">
        <v>5.0</v>
      </c>
      <c r="D24" s="18" t="s">
        <v>40</v>
      </c>
      <c r="E24" s="18" t="s">
        <v>41</v>
      </c>
      <c r="F24" s="18" t="s">
        <v>41</v>
      </c>
      <c r="G24" s="18" t="s">
        <v>42</v>
      </c>
      <c r="H24" s="18" t="s">
        <v>42</v>
      </c>
      <c r="I24" s="18" t="s">
        <v>41</v>
      </c>
      <c r="J24" s="18" t="s">
        <v>98</v>
      </c>
      <c r="K24" s="16">
        <v>1.0</v>
      </c>
      <c r="L24" s="21" t="s">
        <v>113</v>
      </c>
    </row>
    <row r="25" ht="30.0" customHeight="1">
      <c r="A25" s="16">
        <v>21.0</v>
      </c>
      <c r="B25" s="18" t="s">
        <v>44</v>
      </c>
      <c r="C25" s="16">
        <v>4.0</v>
      </c>
      <c r="D25" s="18" t="s">
        <v>40</v>
      </c>
      <c r="E25" s="18" t="s">
        <v>40</v>
      </c>
      <c r="F25" s="18" t="s">
        <v>42</v>
      </c>
      <c r="G25" s="18" t="s">
        <v>42</v>
      </c>
      <c r="H25" s="18" t="s">
        <v>40</v>
      </c>
      <c r="I25" s="18" t="s">
        <v>41</v>
      </c>
      <c r="J25" s="18" t="s">
        <v>71</v>
      </c>
      <c r="K25" s="16">
        <v>2.0</v>
      </c>
      <c r="L25" s="21" t="s">
        <v>103</v>
      </c>
    </row>
    <row r="26" ht="30.0" customHeight="1">
      <c r="A26" s="16">
        <v>22.0</v>
      </c>
      <c r="B26" s="18" t="s">
        <v>44</v>
      </c>
      <c r="C26" s="16">
        <v>2.0</v>
      </c>
      <c r="D26" s="18" t="s">
        <v>40</v>
      </c>
      <c r="E26" s="18" t="s">
        <v>40</v>
      </c>
      <c r="F26" s="18" t="s">
        <v>41</v>
      </c>
      <c r="G26" s="18" t="s">
        <v>41</v>
      </c>
      <c r="H26" s="18" t="s">
        <v>42</v>
      </c>
      <c r="I26" s="18" t="s">
        <v>41</v>
      </c>
      <c r="J26" s="18" t="s">
        <v>46</v>
      </c>
      <c r="K26" s="16">
        <v>2.0</v>
      </c>
      <c r="L26" s="21" t="s">
        <v>124</v>
      </c>
    </row>
    <row r="27" ht="30.0" customHeight="1">
      <c r="A27" s="16">
        <v>23.0</v>
      </c>
      <c r="B27" s="18" t="s">
        <v>44</v>
      </c>
      <c r="C27" s="16">
        <v>4.0</v>
      </c>
      <c r="D27" s="18" t="s">
        <v>41</v>
      </c>
      <c r="E27" s="18" t="s">
        <v>42</v>
      </c>
      <c r="F27" s="18" t="s">
        <v>42</v>
      </c>
      <c r="G27" s="18" t="s">
        <v>41</v>
      </c>
      <c r="H27" s="18" t="s">
        <v>40</v>
      </c>
      <c r="I27" s="18" t="s">
        <v>42</v>
      </c>
      <c r="J27" s="18" t="s">
        <v>46</v>
      </c>
      <c r="K27" s="16">
        <v>1.0</v>
      </c>
      <c r="L27" s="21" t="s">
        <v>128</v>
      </c>
    </row>
    <row r="28" ht="30.0" customHeight="1">
      <c r="A28" s="16">
        <v>24.0</v>
      </c>
      <c r="B28" s="18" t="s">
        <v>44</v>
      </c>
      <c r="C28" s="16">
        <v>2.0</v>
      </c>
      <c r="D28" s="18" t="s">
        <v>42</v>
      </c>
      <c r="E28" s="18" t="s">
        <v>40</v>
      </c>
      <c r="F28" s="18" t="s">
        <v>41</v>
      </c>
      <c r="G28" s="18" t="s">
        <v>41</v>
      </c>
      <c r="H28" s="18" t="s">
        <v>42</v>
      </c>
      <c r="I28" s="18" t="s">
        <v>40</v>
      </c>
      <c r="J28" s="18" t="s">
        <v>77</v>
      </c>
      <c r="K28" s="16">
        <v>2.0</v>
      </c>
      <c r="L28" s="21"/>
    </row>
    <row r="29" ht="30.0" customHeight="1">
      <c r="A29" s="16">
        <v>25.0</v>
      </c>
      <c r="B29" s="18" t="s">
        <v>47</v>
      </c>
      <c r="C29" s="16">
        <v>5.0</v>
      </c>
      <c r="D29" s="18" t="s">
        <v>42</v>
      </c>
      <c r="E29" s="18" t="s">
        <v>40</v>
      </c>
      <c r="F29" s="18" t="s">
        <v>40</v>
      </c>
      <c r="G29" s="18" t="s">
        <v>41</v>
      </c>
      <c r="H29" s="18" t="s">
        <v>41</v>
      </c>
      <c r="I29" s="18" t="s">
        <v>41</v>
      </c>
      <c r="J29" s="18" t="s">
        <v>71</v>
      </c>
      <c r="K29" s="16">
        <v>5.0</v>
      </c>
      <c r="L29" s="21" t="s">
        <v>72</v>
      </c>
    </row>
    <row r="30" ht="30.0" customHeight="1">
      <c r="A30" s="16">
        <v>26.0</v>
      </c>
      <c r="B30" s="18" t="s">
        <v>51</v>
      </c>
      <c r="C30" s="16">
        <v>5.0</v>
      </c>
      <c r="D30" s="18" t="s">
        <v>41</v>
      </c>
      <c r="E30" s="18" t="s">
        <v>40</v>
      </c>
      <c r="F30" s="18" t="s">
        <v>42</v>
      </c>
      <c r="G30" s="18" t="s">
        <v>41</v>
      </c>
      <c r="H30" s="18" t="s">
        <v>40</v>
      </c>
      <c r="I30" s="18" t="s">
        <v>42</v>
      </c>
      <c r="J30" s="18" t="s">
        <v>46</v>
      </c>
      <c r="K30" s="16">
        <v>3.0</v>
      </c>
      <c r="L30" s="21"/>
    </row>
    <row r="31" ht="30.0" customHeight="1">
      <c r="A31" s="16">
        <v>27.0</v>
      </c>
      <c r="B31" s="18" t="s">
        <v>47</v>
      </c>
      <c r="C31" s="16">
        <v>5.0</v>
      </c>
      <c r="D31" s="18" t="s">
        <v>40</v>
      </c>
      <c r="E31" s="18" t="s">
        <v>40</v>
      </c>
      <c r="F31" s="18" t="s">
        <v>40</v>
      </c>
      <c r="G31" s="18" t="s">
        <v>41</v>
      </c>
      <c r="H31" s="18" t="s">
        <v>41</v>
      </c>
      <c r="I31" s="18" t="s">
        <v>42</v>
      </c>
      <c r="J31" s="18" t="s">
        <v>71</v>
      </c>
      <c r="K31" s="16">
        <v>3.0</v>
      </c>
      <c r="L31" s="21" t="s">
        <v>138</v>
      </c>
    </row>
    <row r="32" ht="30.0" customHeight="1">
      <c r="A32" s="16">
        <v>28.0</v>
      </c>
      <c r="B32" s="18" t="s">
        <v>39</v>
      </c>
      <c r="C32" s="16">
        <v>2.0</v>
      </c>
      <c r="D32" s="18" t="s">
        <v>40</v>
      </c>
      <c r="E32" s="18" t="s">
        <v>42</v>
      </c>
      <c r="F32" s="18" t="s">
        <v>42</v>
      </c>
      <c r="G32" s="18" t="s">
        <v>41</v>
      </c>
      <c r="H32" s="18" t="s">
        <v>41</v>
      </c>
      <c r="I32" s="18" t="s">
        <v>41</v>
      </c>
      <c r="J32" s="18" t="s">
        <v>71</v>
      </c>
      <c r="K32" s="16">
        <v>2.0</v>
      </c>
      <c r="L32" s="21" t="s">
        <v>143</v>
      </c>
    </row>
    <row r="33" ht="30.0" customHeight="1">
      <c r="A33" s="16">
        <v>29.0</v>
      </c>
      <c r="B33" s="18" t="s">
        <v>34</v>
      </c>
      <c r="C33" s="16">
        <v>3.0</v>
      </c>
      <c r="D33" s="18" t="s">
        <v>40</v>
      </c>
      <c r="E33" s="18" t="s">
        <v>40</v>
      </c>
      <c r="F33" s="18" t="s">
        <v>41</v>
      </c>
      <c r="G33" s="18" t="s">
        <v>41</v>
      </c>
      <c r="H33" s="18" t="s">
        <v>42</v>
      </c>
      <c r="I33" s="18" t="s">
        <v>41</v>
      </c>
      <c r="J33" s="18" t="s">
        <v>147</v>
      </c>
      <c r="K33" s="16">
        <v>1.0</v>
      </c>
      <c r="L33" s="21" t="s">
        <v>149</v>
      </c>
    </row>
    <row r="34" ht="30.0" customHeight="1">
      <c r="A34" s="16">
        <v>30.0</v>
      </c>
      <c r="B34" s="18" t="s">
        <v>47</v>
      </c>
      <c r="C34" s="16">
        <v>1.0</v>
      </c>
      <c r="D34" s="18" t="s">
        <v>40</v>
      </c>
      <c r="E34" s="18" t="s">
        <v>41</v>
      </c>
      <c r="F34" s="18" t="s">
        <v>41</v>
      </c>
      <c r="G34" s="18" t="s">
        <v>41</v>
      </c>
      <c r="H34" s="18" t="s">
        <v>40</v>
      </c>
      <c r="I34" s="18" t="s">
        <v>41</v>
      </c>
      <c r="J34" s="18" t="s">
        <v>71</v>
      </c>
      <c r="K34" s="16">
        <v>1.0</v>
      </c>
      <c r="L34" s="21" t="s">
        <v>156</v>
      </c>
    </row>
    <row r="35" ht="30.0" customHeight="1">
      <c r="A35" s="16">
        <v>31.0</v>
      </c>
      <c r="B35" s="18" t="s">
        <v>39</v>
      </c>
      <c r="C35" s="16">
        <v>5.0</v>
      </c>
      <c r="D35" s="18" t="s">
        <v>42</v>
      </c>
      <c r="E35" s="18" t="s">
        <v>40</v>
      </c>
      <c r="F35" s="18" t="s">
        <v>40</v>
      </c>
      <c r="G35" s="18" t="s">
        <v>41</v>
      </c>
      <c r="H35" s="18" t="s">
        <v>40</v>
      </c>
      <c r="I35" s="18" t="s">
        <v>41</v>
      </c>
      <c r="J35" s="18" t="s">
        <v>60</v>
      </c>
      <c r="K35" s="16">
        <v>2.0</v>
      </c>
      <c r="L35" s="21" t="s">
        <v>160</v>
      </c>
    </row>
    <row r="36" ht="30.0" customHeight="1">
      <c r="A36" s="16">
        <v>32.0</v>
      </c>
      <c r="B36" s="18" t="s">
        <v>34</v>
      </c>
      <c r="C36" s="16">
        <v>1.0</v>
      </c>
      <c r="D36" s="18" t="s">
        <v>42</v>
      </c>
      <c r="E36" s="18" t="s">
        <v>41</v>
      </c>
      <c r="F36" s="18" t="s">
        <v>41</v>
      </c>
      <c r="G36" s="18" t="s">
        <v>40</v>
      </c>
      <c r="H36" s="18" t="s">
        <v>40</v>
      </c>
      <c r="I36" s="18" t="s">
        <v>41</v>
      </c>
      <c r="J36" s="18" t="s">
        <v>147</v>
      </c>
      <c r="K36" s="16">
        <v>5.0</v>
      </c>
      <c r="L36" s="21" t="s">
        <v>164</v>
      </c>
    </row>
    <row r="37" ht="30.0" customHeight="1">
      <c r="A37" s="16">
        <v>33.0</v>
      </c>
      <c r="B37" s="18" t="s">
        <v>47</v>
      </c>
      <c r="C37" s="16">
        <v>5.0</v>
      </c>
      <c r="D37" s="18" t="s">
        <v>42</v>
      </c>
      <c r="E37" s="18" t="s">
        <v>41</v>
      </c>
      <c r="F37" s="18" t="s">
        <v>41</v>
      </c>
      <c r="G37" s="18" t="s">
        <v>41</v>
      </c>
      <c r="H37" s="18" t="s">
        <v>42</v>
      </c>
      <c r="I37" s="18" t="s">
        <v>41</v>
      </c>
      <c r="J37" s="18" t="s">
        <v>71</v>
      </c>
      <c r="K37" s="16">
        <v>1.0</v>
      </c>
      <c r="L37" s="21" t="s">
        <v>103</v>
      </c>
    </row>
    <row r="38" ht="30.0" customHeight="1">
      <c r="A38" s="16">
        <v>34.0</v>
      </c>
      <c r="B38" s="18" t="s">
        <v>34</v>
      </c>
      <c r="C38" s="16">
        <v>3.0</v>
      </c>
      <c r="D38" s="18" t="s">
        <v>42</v>
      </c>
      <c r="E38" s="18" t="s">
        <v>42</v>
      </c>
      <c r="F38" s="18" t="s">
        <v>40</v>
      </c>
      <c r="G38" s="18" t="s">
        <v>41</v>
      </c>
      <c r="H38" s="18" t="s">
        <v>40</v>
      </c>
      <c r="I38" s="18" t="s">
        <v>41</v>
      </c>
      <c r="J38" s="18" t="s">
        <v>71</v>
      </c>
      <c r="K38" s="16">
        <v>2.0</v>
      </c>
      <c r="L38" s="21" t="s">
        <v>176</v>
      </c>
    </row>
    <row r="39" ht="30.0" customHeight="1">
      <c r="A39" s="16">
        <v>35.0</v>
      </c>
      <c r="B39" s="18" t="s">
        <v>34</v>
      </c>
      <c r="C39" s="16">
        <v>5.0</v>
      </c>
      <c r="D39" s="18" t="s">
        <v>40</v>
      </c>
      <c r="E39" s="18" t="s">
        <v>41</v>
      </c>
      <c r="F39" s="18" t="s">
        <v>40</v>
      </c>
      <c r="G39" s="18" t="s">
        <v>41</v>
      </c>
      <c r="H39" s="18" t="s">
        <v>42</v>
      </c>
      <c r="I39" s="18" t="s">
        <v>40</v>
      </c>
      <c r="J39" s="18" t="s">
        <v>183</v>
      </c>
      <c r="K39" s="16">
        <v>3.0</v>
      </c>
      <c r="L39" s="21" t="s">
        <v>187</v>
      </c>
    </row>
    <row r="40" ht="30.0" customHeight="1">
      <c r="A40" s="16">
        <v>36.0</v>
      </c>
      <c r="B40" s="18" t="s">
        <v>47</v>
      </c>
      <c r="C40" s="16">
        <v>5.0</v>
      </c>
      <c r="D40" s="18" t="s">
        <v>40</v>
      </c>
      <c r="E40" s="18" t="s">
        <v>40</v>
      </c>
      <c r="F40" s="18" t="s">
        <v>41</v>
      </c>
      <c r="G40" s="18" t="s">
        <v>41</v>
      </c>
      <c r="H40" s="18" t="s">
        <v>40</v>
      </c>
      <c r="I40" s="18" t="s">
        <v>40</v>
      </c>
      <c r="J40" s="18" t="s">
        <v>71</v>
      </c>
      <c r="K40" s="16">
        <v>2.0</v>
      </c>
      <c r="L40" s="21" t="s">
        <v>103</v>
      </c>
    </row>
    <row r="41" ht="30.0" customHeight="1">
      <c r="A41" s="16">
        <v>37.0</v>
      </c>
      <c r="B41" s="18" t="s">
        <v>47</v>
      </c>
      <c r="C41" s="16">
        <v>5.0</v>
      </c>
      <c r="D41" s="18" t="s">
        <v>40</v>
      </c>
      <c r="E41" s="18" t="s">
        <v>41</v>
      </c>
      <c r="F41" s="18" t="s">
        <v>41</v>
      </c>
      <c r="G41" s="18" t="s">
        <v>41</v>
      </c>
      <c r="H41" s="18" t="s">
        <v>42</v>
      </c>
      <c r="I41" s="18" t="s">
        <v>40</v>
      </c>
      <c r="J41" s="18" t="s">
        <v>77</v>
      </c>
      <c r="K41" s="16">
        <v>2.0</v>
      </c>
      <c r="L41" s="21" t="s">
        <v>103</v>
      </c>
    </row>
    <row r="42" ht="30.0" customHeight="1">
      <c r="A42" s="16">
        <v>38.0</v>
      </c>
      <c r="B42" s="18" t="s">
        <v>39</v>
      </c>
      <c r="C42" s="16">
        <v>5.0</v>
      </c>
      <c r="D42" s="18" t="s">
        <v>40</v>
      </c>
      <c r="E42" s="18" t="s">
        <v>41</v>
      </c>
      <c r="F42" s="18" t="s">
        <v>40</v>
      </c>
      <c r="G42" s="18" t="s">
        <v>41</v>
      </c>
      <c r="H42" s="18" t="s">
        <v>40</v>
      </c>
      <c r="I42" s="18" t="s">
        <v>41</v>
      </c>
      <c r="J42" s="18" t="s">
        <v>71</v>
      </c>
      <c r="K42" s="16">
        <v>2.0</v>
      </c>
      <c r="L42" s="21" t="s">
        <v>109</v>
      </c>
    </row>
    <row r="43" ht="30.0" customHeight="1">
      <c r="A43" s="16">
        <v>39.0</v>
      </c>
      <c r="B43" s="18" t="s">
        <v>47</v>
      </c>
      <c r="C43" s="16">
        <v>4.0</v>
      </c>
      <c r="D43" s="18" t="s">
        <v>40</v>
      </c>
      <c r="E43" s="18" t="s">
        <v>40</v>
      </c>
      <c r="F43" s="18" t="s">
        <v>41</v>
      </c>
      <c r="G43" s="18" t="s">
        <v>41</v>
      </c>
      <c r="H43" s="18" t="s">
        <v>40</v>
      </c>
      <c r="I43" s="18" t="s">
        <v>41</v>
      </c>
      <c r="J43" s="18" t="s">
        <v>98</v>
      </c>
      <c r="K43" s="16">
        <v>3.0</v>
      </c>
      <c r="L43" s="21" t="s">
        <v>202</v>
      </c>
    </row>
    <row r="44" ht="30.0" customHeight="1">
      <c r="A44" s="16">
        <v>40.0</v>
      </c>
      <c r="B44" s="18" t="s">
        <v>34</v>
      </c>
      <c r="C44" s="16">
        <v>5.0</v>
      </c>
      <c r="D44" s="18" t="s">
        <v>42</v>
      </c>
      <c r="E44" s="18" t="s">
        <v>42</v>
      </c>
      <c r="F44" s="18" t="s">
        <v>41</v>
      </c>
      <c r="G44" s="18" t="s">
        <v>41</v>
      </c>
      <c r="H44" s="18" t="s">
        <v>42</v>
      </c>
      <c r="I44" s="18" t="s">
        <v>40</v>
      </c>
      <c r="J44" s="18" t="s">
        <v>71</v>
      </c>
      <c r="K44" s="16">
        <v>2.0</v>
      </c>
      <c r="L44" s="21" t="s">
        <v>72</v>
      </c>
    </row>
    <row r="45" ht="30.0" customHeight="1">
      <c r="A45" s="16">
        <v>41.0</v>
      </c>
      <c r="B45" s="18" t="s">
        <v>47</v>
      </c>
      <c r="C45" s="16">
        <v>3.0</v>
      </c>
      <c r="D45" s="18" t="s">
        <v>40</v>
      </c>
      <c r="E45" s="18" t="s">
        <v>41</v>
      </c>
      <c r="F45" s="18" t="s">
        <v>40</v>
      </c>
      <c r="G45" s="18" t="s">
        <v>41</v>
      </c>
      <c r="H45" s="18" t="s">
        <v>42</v>
      </c>
      <c r="I45" s="18" t="s">
        <v>41</v>
      </c>
      <c r="J45" s="18" t="s">
        <v>60</v>
      </c>
      <c r="K45" s="16">
        <v>4.0</v>
      </c>
      <c r="L45" s="21"/>
    </row>
    <row r="46" ht="30.0" customHeight="1">
      <c r="A46" s="16">
        <v>42.0</v>
      </c>
      <c r="B46" s="18" t="s">
        <v>34</v>
      </c>
      <c r="C46" s="16">
        <v>4.0</v>
      </c>
      <c r="D46" s="18" t="s">
        <v>41</v>
      </c>
      <c r="E46" s="18" t="s">
        <v>41</v>
      </c>
      <c r="F46" s="18" t="s">
        <v>41</v>
      </c>
      <c r="G46" s="18" t="s">
        <v>41</v>
      </c>
      <c r="H46" s="18" t="s">
        <v>42</v>
      </c>
      <c r="I46" s="18" t="s">
        <v>41</v>
      </c>
      <c r="J46" s="18" t="s">
        <v>98</v>
      </c>
      <c r="K46" s="16">
        <v>5.0</v>
      </c>
      <c r="L46" s="21"/>
    </row>
    <row r="47" ht="30.0" customHeight="1">
      <c r="A47" s="16">
        <v>43.0</v>
      </c>
      <c r="B47" s="18" t="s">
        <v>39</v>
      </c>
      <c r="C47" s="16">
        <v>3.0</v>
      </c>
      <c r="D47" s="18" t="s">
        <v>42</v>
      </c>
      <c r="E47" s="18" t="s">
        <v>42</v>
      </c>
      <c r="F47" s="18" t="s">
        <v>42</v>
      </c>
      <c r="G47" s="18" t="s">
        <v>41</v>
      </c>
      <c r="H47" s="18" t="s">
        <v>40</v>
      </c>
      <c r="I47" s="18" t="s">
        <v>42</v>
      </c>
      <c r="J47" s="18" t="s">
        <v>98</v>
      </c>
      <c r="K47" s="16">
        <v>2.0</v>
      </c>
      <c r="L47" s="21" t="s">
        <v>211</v>
      </c>
    </row>
    <row r="48" ht="30.0" customHeight="1">
      <c r="A48" s="16">
        <v>44.0</v>
      </c>
      <c r="B48" s="18" t="s">
        <v>51</v>
      </c>
      <c r="C48" s="16">
        <v>5.0</v>
      </c>
      <c r="D48" s="18" t="s">
        <v>42</v>
      </c>
      <c r="E48" s="18" t="s">
        <v>40</v>
      </c>
      <c r="F48" s="18" t="s">
        <v>41</v>
      </c>
      <c r="G48" s="18" t="s">
        <v>42</v>
      </c>
      <c r="H48" s="18" t="s">
        <v>40</v>
      </c>
      <c r="I48" s="18" t="s">
        <v>41</v>
      </c>
      <c r="J48" s="18" t="s">
        <v>98</v>
      </c>
      <c r="K48" s="16">
        <v>1.0</v>
      </c>
      <c r="L48" s="21"/>
    </row>
    <row r="49" ht="30.0" customHeight="1">
      <c r="A49" s="16">
        <v>45.0</v>
      </c>
      <c r="B49" s="18" t="s">
        <v>44</v>
      </c>
      <c r="C49" s="16">
        <v>4.0</v>
      </c>
      <c r="D49" s="18" t="s">
        <v>42</v>
      </c>
      <c r="E49" s="18" t="s">
        <v>42</v>
      </c>
      <c r="F49" s="18" t="s">
        <v>41</v>
      </c>
      <c r="G49" s="18" t="s">
        <v>41</v>
      </c>
      <c r="H49" s="18" t="s">
        <v>40</v>
      </c>
      <c r="I49" s="18" t="s">
        <v>41</v>
      </c>
      <c r="J49" s="18" t="s">
        <v>71</v>
      </c>
      <c r="K49" s="16">
        <v>3.0</v>
      </c>
      <c r="L49" s="21" t="s">
        <v>156</v>
      </c>
    </row>
    <row r="50" ht="30.0" customHeight="1">
      <c r="A50" s="16">
        <v>46.0</v>
      </c>
      <c r="B50" s="18" t="s">
        <v>44</v>
      </c>
      <c r="C50" s="16">
        <v>4.0</v>
      </c>
      <c r="D50" s="18" t="s">
        <v>40</v>
      </c>
      <c r="E50" s="18" t="s">
        <v>41</v>
      </c>
      <c r="F50" s="18" t="s">
        <v>41</v>
      </c>
      <c r="G50" s="18" t="s">
        <v>41</v>
      </c>
      <c r="H50" s="18" t="s">
        <v>40</v>
      </c>
      <c r="I50" s="18" t="s">
        <v>41</v>
      </c>
      <c r="J50" s="18" t="s">
        <v>98</v>
      </c>
      <c r="K50" s="16">
        <v>1.0</v>
      </c>
      <c r="L50" s="21" t="s">
        <v>113</v>
      </c>
    </row>
    <row r="51" ht="30.0" customHeight="1">
      <c r="A51" s="16">
        <v>47.0</v>
      </c>
      <c r="B51" s="18" t="s">
        <v>34</v>
      </c>
      <c r="C51" s="16">
        <v>5.0</v>
      </c>
      <c r="D51" s="18" t="s">
        <v>42</v>
      </c>
      <c r="E51" s="18" t="s">
        <v>40</v>
      </c>
      <c r="F51" s="18" t="s">
        <v>41</v>
      </c>
      <c r="G51" s="18" t="s">
        <v>41</v>
      </c>
      <c r="H51" s="18" t="s">
        <v>42</v>
      </c>
      <c r="I51" s="18" t="s">
        <v>41</v>
      </c>
      <c r="J51" s="18" t="s">
        <v>46</v>
      </c>
      <c r="K51" s="16">
        <v>1.0</v>
      </c>
      <c r="L51" s="21"/>
    </row>
    <row r="52" ht="30.0" customHeight="1">
      <c r="A52" s="16">
        <v>48.0</v>
      </c>
      <c r="B52" s="18" t="s">
        <v>44</v>
      </c>
      <c r="C52" s="16">
        <v>3.0</v>
      </c>
      <c r="D52" s="18" t="s">
        <v>42</v>
      </c>
      <c r="E52" s="18" t="s">
        <v>40</v>
      </c>
      <c r="F52" s="18" t="s">
        <v>40</v>
      </c>
      <c r="G52" s="18" t="s">
        <v>42</v>
      </c>
      <c r="H52" s="18" t="s">
        <v>40</v>
      </c>
      <c r="I52" s="18" t="s">
        <v>41</v>
      </c>
      <c r="J52" s="18" t="s">
        <v>60</v>
      </c>
      <c r="K52" s="16">
        <v>4.0</v>
      </c>
      <c r="L52" s="21" t="s">
        <v>97</v>
      </c>
    </row>
    <row r="53" ht="30.0" customHeight="1">
      <c r="A53" s="16">
        <v>49.0</v>
      </c>
      <c r="B53" s="18" t="s">
        <v>47</v>
      </c>
      <c r="C53" s="16">
        <v>4.0</v>
      </c>
      <c r="D53" s="18" t="s">
        <v>40</v>
      </c>
      <c r="E53" s="18" t="s">
        <v>41</v>
      </c>
      <c r="F53" s="18" t="s">
        <v>42</v>
      </c>
      <c r="G53" s="18" t="s">
        <v>41</v>
      </c>
      <c r="H53" s="18" t="s">
        <v>40</v>
      </c>
      <c r="I53" s="18" t="s">
        <v>41</v>
      </c>
      <c r="J53" s="18" t="s">
        <v>98</v>
      </c>
      <c r="K53" s="16">
        <v>2.0</v>
      </c>
      <c r="L53" s="21" t="s">
        <v>211</v>
      </c>
    </row>
    <row r="54" ht="30.0" customHeight="1">
      <c r="A54" s="16">
        <v>50.0</v>
      </c>
      <c r="B54" s="18" t="s">
        <v>44</v>
      </c>
      <c r="C54" s="16">
        <v>5.0</v>
      </c>
      <c r="D54" s="18" t="s">
        <v>40</v>
      </c>
      <c r="E54" s="18" t="s">
        <v>40</v>
      </c>
      <c r="F54" s="18" t="s">
        <v>41</v>
      </c>
      <c r="G54" s="18" t="s">
        <v>41</v>
      </c>
      <c r="H54" s="18" t="s">
        <v>40</v>
      </c>
      <c r="I54" s="18" t="s">
        <v>41</v>
      </c>
      <c r="J54" s="18" t="s">
        <v>71</v>
      </c>
      <c r="K54" s="16">
        <v>4.0</v>
      </c>
      <c r="L54" s="21" t="s">
        <v>219</v>
      </c>
    </row>
    <row r="55" ht="30.0" customHeight="1">
      <c r="A55" s="16">
        <v>51.0</v>
      </c>
      <c r="B55" s="18" t="s">
        <v>51</v>
      </c>
      <c r="C55" s="16">
        <v>4.0</v>
      </c>
      <c r="D55" s="18" t="s">
        <v>40</v>
      </c>
      <c r="E55" s="18" t="s">
        <v>40</v>
      </c>
      <c r="F55" s="18" t="s">
        <v>41</v>
      </c>
      <c r="G55" s="18" t="s">
        <v>42</v>
      </c>
      <c r="H55" s="18" t="s">
        <v>40</v>
      </c>
      <c r="I55" s="18" t="s">
        <v>42</v>
      </c>
      <c r="J55" s="18" t="s">
        <v>46</v>
      </c>
      <c r="K55" s="16">
        <v>2.0</v>
      </c>
      <c r="L55" s="21" t="s">
        <v>48</v>
      </c>
    </row>
    <row r="56" ht="30.0" customHeight="1">
      <c r="A56" s="16">
        <v>52.0</v>
      </c>
      <c r="B56" s="18" t="s">
        <v>34</v>
      </c>
      <c r="C56" s="16">
        <v>5.0</v>
      </c>
      <c r="D56" s="18" t="s">
        <v>42</v>
      </c>
      <c r="E56" s="18" t="s">
        <v>41</v>
      </c>
      <c r="F56" s="18" t="s">
        <v>41</v>
      </c>
      <c r="G56" s="18" t="s">
        <v>41</v>
      </c>
      <c r="H56" s="18" t="s">
        <v>41</v>
      </c>
      <c r="I56" s="18" t="s">
        <v>41</v>
      </c>
      <c r="J56" s="18" t="s">
        <v>183</v>
      </c>
      <c r="K56" s="16">
        <v>2.0</v>
      </c>
      <c r="L56" s="21" t="s">
        <v>187</v>
      </c>
    </row>
    <row r="57" ht="30.0" customHeight="1">
      <c r="A57" s="16">
        <v>53.0</v>
      </c>
      <c r="B57" s="18" t="s">
        <v>34</v>
      </c>
      <c r="C57" s="16">
        <v>3.0</v>
      </c>
      <c r="D57" s="18" t="s">
        <v>42</v>
      </c>
      <c r="E57" s="18" t="s">
        <v>41</v>
      </c>
      <c r="F57" s="18" t="s">
        <v>42</v>
      </c>
      <c r="G57" s="18" t="s">
        <v>41</v>
      </c>
      <c r="H57" s="18" t="s">
        <v>41</v>
      </c>
      <c r="I57" s="18" t="s">
        <v>41</v>
      </c>
      <c r="J57" s="18" t="s">
        <v>71</v>
      </c>
      <c r="K57" s="16">
        <v>3.0</v>
      </c>
      <c r="L57" s="21" t="s">
        <v>72</v>
      </c>
    </row>
    <row r="58" ht="30.0" customHeight="1">
      <c r="A58" s="16">
        <v>54.0</v>
      </c>
      <c r="B58" s="18" t="s">
        <v>51</v>
      </c>
      <c r="C58" s="16">
        <v>3.0</v>
      </c>
      <c r="D58" s="18" t="s">
        <v>40</v>
      </c>
      <c r="E58" s="18" t="s">
        <v>41</v>
      </c>
      <c r="F58" s="18" t="s">
        <v>41</v>
      </c>
      <c r="G58" s="18" t="s">
        <v>41</v>
      </c>
      <c r="H58" s="18" t="s">
        <v>40</v>
      </c>
      <c r="I58" s="18" t="s">
        <v>41</v>
      </c>
      <c r="J58" s="18" t="s">
        <v>71</v>
      </c>
      <c r="K58" s="16">
        <v>5.0</v>
      </c>
      <c r="L58" s="21" t="s">
        <v>138</v>
      </c>
    </row>
    <row r="59" ht="30.0" customHeight="1">
      <c r="A59" s="16">
        <v>55.0</v>
      </c>
      <c r="B59" s="18" t="s">
        <v>39</v>
      </c>
      <c r="C59" s="16">
        <v>3.0</v>
      </c>
      <c r="D59" s="18" t="s">
        <v>40</v>
      </c>
      <c r="E59" s="18" t="s">
        <v>42</v>
      </c>
      <c r="F59" s="18" t="s">
        <v>41</v>
      </c>
      <c r="G59" s="18" t="s">
        <v>42</v>
      </c>
      <c r="H59" s="18" t="s">
        <v>42</v>
      </c>
      <c r="I59" s="18" t="s">
        <v>41</v>
      </c>
      <c r="J59" s="18" t="s">
        <v>71</v>
      </c>
      <c r="K59" s="16">
        <v>3.0</v>
      </c>
      <c r="L59" s="21" t="s">
        <v>72</v>
      </c>
    </row>
    <row r="60" ht="30.0" customHeight="1">
      <c r="A60" s="16">
        <v>56.0</v>
      </c>
      <c r="B60" s="18" t="s">
        <v>39</v>
      </c>
      <c r="C60" s="16">
        <v>3.0</v>
      </c>
      <c r="D60" s="18" t="s">
        <v>42</v>
      </c>
      <c r="E60" s="18" t="s">
        <v>41</v>
      </c>
      <c r="F60" s="18" t="s">
        <v>41</v>
      </c>
      <c r="G60" s="18" t="s">
        <v>41</v>
      </c>
      <c r="H60" s="18" t="s">
        <v>41</v>
      </c>
      <c r="I60" s="18" t="s">
        <v>42</v>
      </c>
      <c r="J60" s="18" t="s">
        <v>77</v>
      </c>
      <c r="K60" s="16">
        <v>4.0</v>
      </c>
      <c r="L60" s="21"/>
    </row>
    <row r="61" ht="30.0" customHeight="1">
      <c r="A61" s="16">
        <v>57.0</v>
      </c>
      <c r="B61" s="18" t="s">
        <v>47</v>
      </c>
      <c r="C61" s="16">
        <v>4.0</v>
      </c>
      <c r="D61" s="18" t="s">
        <v>41</v>
      </c>
      <c r="E61" s="18" t="s">
        <v>41</v>
      </c>
      <c r="F61" s="18" t="s">
        <v>42</v>
      </c>
      <c r="G61" s="18" t="s">
        <v>41</v>
      </c>
      <c r="H61" s="18" t="s">
        <v>40</v>
      </c>
      <c r="I61" s="18" t="s">
        <v>41</v>
      </c>
      <c r="J61" s="18" t="s">
        <v>98</v>
      </c>
      <c r="K61" s="16">
        <v>2.0</v>
      </c>
      <c r="L61" s="21" t="s">
        <v>262</v>
      </c>
    </row>
    <row r="62" ht="30.0" customHeight="1">
      <c r="A62" s="16">
        <v>58.0</v>
      </c>
      <c r="B62" s="18" t="s">
        <v>51</v>
      </c>
      <c r="C62" s="16">
        <v>3.0</v>
      </c>
      <c r="D62" s="18" t="s">
        <v>40</v>
      </c>
      <c r="E62" s="18" t="s">
        <v>40</v>
      </c>
      <c r="F62" s="18" t="s">
        <v>40</v>
      </c>
      <c r="G62" s="18" t="s">
        <v>41</v>
      </c>
      <c r="H62" s="18" t="s">
        <v>42</v>
      </c>
      <c r="I62" s="18" t="s">
        <v>41</v>
      </c>
      <c r="J62" s="18" t="s">
        <v>60</v>
      </c>
      <c r="K62" s="16">
        <v>2.0</v>
      </c>
      <c r="L62" s="21" t="s">
        <v>100</v>
      </c>
    </row>
    <row r="63" ht="30.0" customHeight="1">
      <c r="A63" s="16">
        <v>59.0</v>
      </c>
      <c r="B63" s="18" t="s">
        <v>39</v>
      </c>
      <c r="C63" s="16">
        <v>5.0</v>
      </c>
      <c r="D63" s="18" t="s">
        <v>41</v>
      </c>
      <c r="E63" s="18" t="s">
        <v>41</v>
      </c>
      <c r="F63" s="18" t="s">
        <v>41</v>
      </c>
      <c r="G63" s="18" t="s">
        <v>41</v>
      </c>
      <c r="H63" s="18" t="s">
        <v>40</v>
      </c>
      <c r="I63" s="18" t="s">
        <v>41</v>
      </c>
      <c r="J63" s="18" t="s">
        <v>101</v>
      </c>
      <c r="K63" s="16">
        <v>4.0</v>
      </c>
      <c r="L63" s="21" t="s">
        <v>102</v>
      </c>
    </row>
    <row r="64" ht="30.0" customHeight="1">
      <c r="A64" s="16">
        <v>60.0</v>
      </c>
      <c r="B64" s="18" t="s">
        <v>44</v>
      </c>
      <c r="C64" s="16">
        <v>5.0</v>
      </c>
      <c r="D64" s="18" t="s">
        <v>41</v>
      </c>
      <c r="E64" s="18" t="s">
        <v>41</v>
      </c>
      <c r="F64" s="18" t="s">
        <v>41</v>
      </c>
      <c r="G64" s="18" t="s">
        <v>41</v>
      </c>
      <c r="H64" s="18" t="s">
        <v>41</v>
      </c>
      <c r="I64" s="18" t="s">
        <v>41</v>
      </c>
      <c r="J64" s="18" t="s">
        <v>183</v>
      </c>
      <c r="K64" s="16">
        <v>1.0</v>
      </c>
      <c r="L64" s="21" t="s">
        <v>274</v>
      </c>
    </row>
    <row r="65" ht="30.0" customHeight="1">
      <c r="A65" s="16">
        <v>61.0</v>
      </c>
      <c r="B65" s="18" t="s">
        <v>47</v>
      </c>
      <c r="C65" s="16">
        <v>4.0</v>
      </c>
      <c r="D65" s="18" t="s">
        <v>40</v>
      </c>
      <c r="E65" s="18" t="s">
        <v>42</v>
      </c>
      <c r="F65" s="18" t="s">
        <v>41</v>
      </c>
      <c r="G65" s="18" t="s">
        <v>41</v>
      </c>
      <c r="H65" s="18" t="s">
        <v>41</v>
      </c>
      <c r="I65" s="18" t="s">
        <v>41</v>
      </c>
      <c r="J65" s="18" t="s">
        <v>46</v>
      </c>
      <c r="K65" s="16">
        <v>3.0</v>
      </c>
      <c r="L65" s="21" t="s">
        <v>56</v>
      </c>
    </row>
    <row r="66" ht="30.0" customHeight="1">
      <c r="A66" s="16">
        <v>62.0</v>
      </c>
      <c r="B66" s="18" t="s">
        <v>47</v>
      </c>
      <c r="C66" s="16">
        <v>5.0</v>
      </c>
      <c r="D66" s="18" t="s">
        <v>40</v>
      </c>
      <c r="E66" s="18" t="s">
        <v>41</v>
      </c>
      <c r="F66" s="18" t="s">
        <v>41</v>
      </c>
      <c r="G66" s="18" t="s">
        <v>41</v>
      </c>
      <c r="H66" s="18" t="s">
        <v>40</v>
      </c>
      <c r="I66" s="18" t="s">
        <v>41</v>
      </c>
      <c r="J66" s="18" t="s">
        <v>98</v>
      </c>
      <c r="K66" s="16">
        <v>5.0</v>
      </c>
      <c r="L66" s="21" t="s">
        <v>99</v>
      </c>
    </row>
    <row r="67" ht="30.0" customHeight="1">
      <c r="A67" s="16">
        <v>63.0</v>
      </c>
      <c r="B67" s="18" t="s">
        <v>51</v>
      </c>
      <c r="C67" s="16">
        <v>4.0</v>
      </c>
      <c r="D67" s="18" t="s">
        <v>41</v>
      </c>
      <c r="E67" s="18" t="s">
        <v>41</v>
      </c>
      <c r="F67" s="18" t="s">
        <v>41</v>
      </c>
      <c r="G67" s="18" t="s">
        <v>41</v>
      </c>
      <c r="H67" s="18" t="s">
        <v>42</v>
      </c>
      <c r="I67" s="18" t="s">
        <v>41</v>
      </c>
      <c r="J67" s="18" t="s">
        <v>101</v>
      </c>
      <c r="K67" s="16">
        <v>3.0</v>
      </c>
      <c r="L67" s="21" t="s">
        <v>280</v>
      </c>
    </row>
    <row r="68" ht="30.0" customHeight="1">
      <c r="A68" s="16">
        <v>64.0</v>
      </c>
      <c r="B68" s="18" t="s">
        <v>44</v>
      </c>
      <c r="C68" s="16">
        <v>5.0</v>
      </c>
      <c r="D68" s="18" t="s">
        <v>40</v>
      </c>
      <c r="E68" s="18" t="s">
        <v>42</v>
      </c>
      <c r="F68" s="18" t="s">
        <v>40</v>
      </c>
      <c r="G68" s="18" t="s">
        <v>41</v>
      </c>
      <c r="H68" s="18" t="s">
        <v>42</v>
      </c>
      <c r="I68" s="18" t="s">
        <v>41</v>
      </c>
      <c r="J68" s="18" t="s">
        <v>71</v>
      </c>
      <c r="K68" s="16">
        <v>5.0</v>
      </c>
      <c r="L68" s="21" t="s">
        <v>72</v>
      </c>
    </row>
    <row r="69" ht="30.0" customHeight="1">
      <c r="A69" s="16">
        <v>65.0</v>
      </c>
      <c r="B69" s="18" t="s">
        <v>44</v>
      </c>
      <c r="C69" s="16">
        <v>5.0</v>
      </c>
      <c r="D69" s="18" t="s">
        <v>42</v>
      </c>
      <c r="E69" s="18" t="s">
        <v>40</v>
      </c>
      <c r="F69" s="18" t="s">
        <v>42</v>
      </c>
      <c r="G69" s="18" t="s">
        <v>40</v>
      </c>
      <c r="H69" s="18" t="s">
        <v>41</v>
      </c>
      <c r="I69" s="18" t="s">
        <v>41</v>
      </c>
      <c r="J69" s="18" t="s">
        <v>147</v>
      </c>
      <c r="K69" s="16">
        <v>2.0</v>
      </c>
      <c r="L69" s="21" t="s">
        <v>149</v>
      </c>
    </row>
    <row r="70" ht="30.0" customHeight="1">
      <c r="A70" s="16">
        <v>66.0</v>
      </c>
      <c r="B70" s="18" t="s">
        <v>44</v>
      </c>
      <c r="C70" s="16">
        <v>4.0</v>
      </c>
      <c r="D70" s="18" t="s">
        <v>42</v>
      </c>
      <c r="E70" s="18" t="s">
        <v>40</v>
      </c>
      <c r="F70" s="18" t="s">
        <v>41</v>
      </c>
      <c r="G70" s="18" t="s">
        <v>41</v>
      </c>
      <c r="H70" s="18" t="s">
        <v>41</v>
      </c>
      <c r="I70" s="18" t="s">
        <v>40</v>
      </c>
      <c r="J70" s="18" t="s">
        <v>71</v>
      </c>
      <c r="K70" s="16">
        <v>3.0</v>
      </c>
      <c r="L70" s="21" t="s">
        <v>143</v>
      </c>
    </row>
    <row r="71" ht="30.0" customHeight="1">
      <c r="A71" s="16">
        <v>67.0</v>
      </c>
      <c r="B71" s="18" t="s">
        <v>51</v>
      </c>
      <c r="C71" s="16">
        <v>3.0</v>
      </c>
      <c r="D71" s="18" t="s">
        <v>42</v>
      </c>
      <c r="E71" s="18" t="s">
        <v>40</v>
      </c>
      <c r="F71" s="18" t="s">
        <v>41</v>
      </c>
      <c r="G71" s="18" t="s">
        <v>42</v>
      </c>
      <c r="H71" s="18" t="s">
        <v>42</v>
      </c>
      <c r="I71" s="18" t="s">
        <v>41</v>
      </c>
      <c r="J71" s="18" t="s">
        <v>46</v>
      </c>
      <c r="K71" s="16">
        <v>4.0</v>
      </c>
      <c r="L71" s="21" t="s">
        <v>124</v>
      </c>
    </row>
    <row r="72" ht="30.0" customHeight="1">
      <c r="A72" s="16">
        <v>68.0</v>
      </c>
      <c r="B72" s="18" t="s">
        <v>39</v>
      </c>
      <c r="C72" s="16">
        <v>2.0</v>
      </c>
      <c r="D72" s="18" t="s">
        <v>42</v>
      </c>
      <c r="E72" s="18" t="s">
        <v>42</v>
      </c>
      <c r="F72" s="18" t="s">
        <v>41</v>
      </c>
      <c r="G72" s="18" t="s">
        <v>41</v>
      </c>
      <c r="H72" s="18" t="s">
        <v>42</v>
      </c>
      <c r="I72" s="18" t="s">
        <v>41</v>
      </c>
      <c r="J72" s="18" t="s">
        <v>98</v>
      </c>
      <c r="K72" s="16">
        <v>5.0</v>
      </c>
      <c r="L72" s="21" t="s">
        <v>99</v>
      </c>
    </row>
    <row r="73" ht="30.0" customHeight="1">
      <c r="A73" s="16">
        <v>69.0</v>
      </c>
      <c r="B73" s="18" t="s">
        <v>51</v>
      </c>
      <c r="C73" s="16">
        <v>4.0</v>
      </c>
      <c r="D73" s="18" t="s">
        <v>41</v>
      </c>
      <c r="E73" s="18" t="s">
        <v>40</v>
      </c>
      <c r="F73" s="18" t="s">
        <v>41</v>
      </c>
      <c r="G73" s="18" t="s">
        <v>41</v>
      </c>
      <c r="H73" s="18" t="s">
        <v>40</v>
      </c>
      <c r="I73" s="18" t="s">
        <v>41</v>
      </c>
      <c r="J73" s="18" t="s">
        <v>46</v>
      </c>
      <c r="K73" s="16">
        <v>4.0</v>
      </c>
      <c r="L73" s="21"/>
    </row>
    <row r="74" ht="30.0" customHeight="1">
      <c r="A74" s="16">
        <v>70.0</v>
      </c>
      <c r="B74" s="18" t="s">
        <v>44</v>
      </c>
      <c r="C74" s="16">
        <v>5.0</v>
      </c>
      <c r="D74" s="18" t="s">
        <v>42</v>
      </c>
      <c r="E74" s="18" t="s">
        <v>41</v>
      </c>
      <c r="F74" s="18" t="s">
        <v>40</v>
      </c>
      <c r="G74" s="18" t="s">
        <v>41</v>
      </c>
      <c r="H74" s="18" t="s">
        <v>41</v>
      </c>
      <c r="I74" s="18" t="s">
        <v>42</v>
      </c>
      <c r="J74" s="18" t="s">
        <v>60</v>
      </c>
      <c r="K74" s="16">
        <v>5.0</v>
      </c>
      <c r="L74" s="21" t="s">
        <v>66</v>
      </c>
    </row>
    <row r="75" ht="30.0" customHeight="1">
      <c r="A75" s="16">
        <v>71.0</v>
      </c>
      <c r="B75" s="18" t="s">
        <v>51</v>
      </c>
      <c r="C75" s="16">
        <v>4.0</v>
      </c>
      <c r="D75" s="18" t="s">
        <v>40</v>
      </c>
      <c r="E75" s="18" t="s">
        <v>41</v>
      </c>
      <c r="F75" s="18" t="s">
        <v>40</v>
      </c>
      <c r="G75" s="18" t="s">
        <v>41</v>
      </c>
      <c r="H75" s="18" t="s">
        <v>42</v>
      </c>
      <c r="I75" s="18" t="s">
        <v>41</v>
      </c>
      <c r="J75" s="18" t="s">
        <v>71</v>
      </c>
      <c r="K75" s="16">
        <v>3.0</v>
      </c>
      <c r="L75" s="21" t="s">
        <v>143</v>
      </c>
    </row>
    <row r="76" ht="30.0" customHeight="1">
      <c r="A76" s="16">
        <v>72.0</v>
      </c>
      <c r="B76" s="18" t="s">
        <v>44</v>
      </c>
      <c r="C76" s="16">
        <v>5.0</v>
      </c>
      <c r="D76" s="18" t="s">
        <v>40</v>
      </c>
      <c r="E76" s="18" t="s">
        <v>42</v>
      </c>
      <c r="F76" s="18" t="s">
        <v>41</v>
      </c>
      <c r="G76" s="18" t="s">
        <v>41</v>
      </c>
      <c r="H76" s="18" t="s">
        <v>40</v>
      </c>
      <c r="I76" s="18" t="s">
        <v>40</v>
      </c>
      <c r="J76" s="18" t="s">
        <v>46</v>
      </c>
      <c r="K76" s="16">
        <v>5.0</v>
      </c>
      <c r="L76" s="21" t="s">
        <v>48</v>
      </c>
    </row>
    <row r="77" ht="30.0" customHeight="1">
      <c r="A77" s="16">
        <v>73.0</v>
      </c>
      <c r="B77" s="18" t="s">
        <v>44</v>
      </c>
      <c r="C77" s="16">
        <v>5.0</v>
      </c>
      <c r="D77" s="18" t="s">
        <v>40</v>
      </c>
      <c r="E77" s="18" t="s">
        <v>40</v>
      </c>
      <c r="F77" s="18" t="s">
        <v>41</v>
      </c>
      <c r="G77" s="18" t="s">
        <v>41</v>
      </c>
      <c r="H77" s="18" t="s">
        <v>41</v>
      </c>
      <c r="I77" s="18" t="s">
        <v>40</v>
      </c>
      <c r="J77" s="18" t="s">
        <v>46</v>
      </c>
      <c r="K77" s="16">
        <v>3.0</v>
      </c>
      <c r="L77" s="21" t="s">
        <v>128</v>
      </c>
    </row>
    <row r="78" ht="30.0" customHeight="1">
      <c r="A78" s="16">
        <v>74.0</v>
      </c>
      <c r="B78" s="18" t="s">
        <v>51</v>
      </c>
      <c r="C78" s="16">
        <v>5.0</v>
      </c>
      <c r="D78" s="18" t="s">
        <v>41</v>
      </c>
      <c r="E78" s="18" t="s">
        <v>42</v>
      </c>
      <c r="F78" s="18" t="s">
        <v>41</v>
      </c>
      <c r="G78" s="18" t="s">
        <v>41</v>
      </c>
      <c r="H78" s="18" t="s">
        <v>42</v>
      </c>
      <c r="I78" s="18" t="s">
        <v>41</v>
      </c>
      <c r="J78" s="18" t="s">
        <v>71</v>
      </c>
      <c r="K78" s="16">
        <v>2.0</v>
      </c>
      <c r="L78" s="21" t="s">
        <v>176</v>
      </c>
    </row>
    <row r="79" ht="30.0" customHeight="1">
      <c r="A79" s="16">
        <v>75.0</v>
      </c>
      <c r="B79" s="18" t="s">
        <v>47</v>
      </c>
      <c r="C79" s="16">
        <v>4.0</v>
      </c>
      <c r="D79" s="18" t="s">
        <v>40</v>
      </c>
      <c r="E79" s="18" t="s">
        <v>41</v>
      </c>
      <c r="F79" s="18" t="s">
        <v>41</v>
      </c>
      <c r="G79" s="18" t="s">
        <v>40</v>
      </c>
      <c r="H79" s="18" t="s">
        <v>42</v>
      </c>
      <c r="I79" s="18" t="s">
        <v>41</v>
      </c>
      <c r="J79" s="18" t="s">
        <v>98</v>
      </c>
      <c r="K79" s="16">
        <v>3.0</v>
      </c>
      <c r="L79" s="21"/>
    </row>
    <row r="80" ht="30.0" customHeight="1">
      <c r="A80" s="16">
        <v>76.0</v>
      </c>
      <c r="B80" s="18" t="s">
        <v>34</v>
      </c>
      <c r="C80" s="16">
        <v>3.0</v>
      </c>
      <c r="D80" s="18" t="s">
        <v>42</v>
      </c>
      <c r="E80" s="18" t="s">
        <v>41</v>
      </c>
      <c r="F80" s="18" t="s">
        <v>41</v>
      </c>
      <c r="G80" s="18" t="s">
        <v>41</v>
      </c>
      <c r="H80" s="18" t="s">
        <v>41</v>
      </c>
      <c r="I80" s="18" t="s">
        <v>41</v>
      </c>
      <c r="J80" s="18" t="s">
        <v>60</v>
      </c>
      <c r="K80" s="16">
        <v>4.0</v>
      </c>
      <c r="L80" s="21"/>
    </row>
    <row r="81" ht="30.0" customHeight="1">
      <c r="A81" s="16">
        <v>77.0</v>
      </c>
      <c r="B81" s="18" t="s">
        <v>44</v>
      </c>
      <c r="C81" s="16">
        <v>4.0</v>
      </c>
      <c r="D81" s="18" t="s">
        <v>40</v>
      </c>
      <c r="E81" s="18" t="s">
        <v>41</v>
      </c>
      <c r="F81" s="18" t="s">
        <v>42</v>
      </c>
      <c r="G81" s="18" t="s">
        <v>41</v>
      </c>
      <c r="H81" s="18" t="s">
        <v>42</v>
      </c>
      <c r="I81" s="18" t="s">
        <v>41</v>
      </c>
      <c r="J81" s="18" t="s">
        <v>101</v>
      </c>
      <c r="K81" s="16">
        <v>2.0</v>
      </c>
      <c r="L81" s="21"/>
    </row>
    <row r="82" ht="30.0" customHeight="1">
      <c r="A82" s="16">
        <v>78.0</v>
      </c>
      <c r="B82" s="18" t="s">
        <v>51</v>
      </c>
      <c r="C82" s="16">
        <v>3.0</v>
      </c>
      <c r="D82" s="18" t="s">
        <v>40</v>
      </c>
      <c r="E82" s="18" t="s">
        <v>41</v>
      </c>
      <c r="F82" s="18" t="s">
        <v>40</v>
      </c>
      <c r="G82" s="18" t="s">
        <v>41</v>
      </c>
      <c r="H82" s="18" t="s">
        <v>42</v>
      </c>
      <c r="I82" s="18" t="s">
        <v>42</v>
      </c>
      <c r="J82" s="18" t="s">
        <v>60</v>
      </c>
      <c r="K82" s="16">
        <v>2.0</v>
      </c>
      <c r="L82" s="21" t="s">
        <v>160</v>
      </c>
    </row>
    <row r="83" ht="30.0" customHeight="1">
      <c r="A83" s="16">
        <v>79.0</v>
      </c>
      <c r="B83" s="18" t="s">
        <v>47</v>
      </c>
      <c r="C83" s="16">
        <v>5.0</v>
      </c>
      <c r="D83" s="18" t="s">
        <v>40</v>
      </c>
      <c r="E83" s="18" t="s">
        <v>41</v>
      </c>
      <c r="F83" s="18" t="s">
        <v>41</v>
      </c>
      <c r="G83" s="18" t="s">
        <v>41</v>
      </c>
      <c r="H83" s="18" t="s">
        <v>41</v>
      </c>
      <c r="I83" s="18" t="s">
        <v>41</v>
      </c>
      <c r="J83" s="18" t="s">
        <v>71</v>
      </c>
      <c r="K83" s="16">
        <v>2.0</v>
      </c>
      <c r="L83" s="21" t="s">
        <v>156</v>
      </c>
    </row>
    <row r="84" ht="30.0" customHeight="1">
      <c r="A84" s="16">
        <v>80.0</v>
      </c>
      <c r="B84" s="18" t="s">
        <v>34</v>
      </c>
      <c r="C84" s="16">
        <v>3.0</v>
      </c>
      <c r="D84" s="18" t="s">
        <v>42</v>
      </c>
      <c r="E84" s="18" t="s">
        <v>42</v>
      </c>
      <c r="F84" s="18" t="s">
        <v>41</v>
      </c>
      <c r="G84" s="18" t="s">
        <v>41</v>
      </c>
      <c r="H84" s="18" t="s">
        <v>40</v>
      </c>
      <c r="I84" s="18" t="s">
        <v>41</v>
      </c>
      <c r="J84" s="18" t="s">
        <v>98</v>
      </c>
      <c r="K84" s="16">
        <v>4.0</v>
      </c>
      <c r="L84" s="21" t="s">
        <v>319</v>
      </c>
    </row>
    <row r="85" ht="30.0" customHeight="1">
      <c r="A85" s="16">
        <v>81.0</v>
      </c>
      <c r="B85" s="18" t="s">
        <v>51</v>
      </c>
      <c r="C85" s="16">
        <v>5.0</v>
      </c>
      <c r="D85" s="18" t="s">
        <v>40</v>
      </c>
      <c r="E85" s="18" t="s">
        <v>42</v>
      </c>
      <c r="F85" s="18" t="s">
        <v>41</v>
      </c>
      <c r="G85" s="18" t="s">
        <v>41</v>
      </c>
      <c r="H85" s="18" t="s">
        <v>40</v>
      </c>
      <c r="I85" s="18" t="s">
        <v>40</v>
      </c>
      <c r="J85" s="18" t="s">
        <v>77</v>
      </c>
      <c r="K85" s="16">
        <v>5.0</v>
      </c>
      <c r="L85" s="21" t="s">
        <v>80</v>
      </c>
    </row>
    <row r="86" ht="30.0" customHeight="1">
      <c r="A86" s="16">
        <v>82.0</v>
      </c>
      <c r="B86" s="18" t="s">
        <v>44</v>
      </c>
      <c r="C86" s="16">
        <v>4.0</v>
      </c>
      <c r="D86" s="18" t="s">
        <v>41</v>
      </c>
      <c r="E86" s="18" t="s">
        <v>40</v>
      </c>
      <c r="F86" s="18" t="s">
        <v>42</v>
      </c>
      <c r="G86" s="18" t="s">
        <v>41</v>
      </c>
      <c r="H86" s="18" t="s">
        <v>40</v>
      </c>
      <c r="I86" s="18" t="s">
        <v>40</v>
      </c>
      <c r="J86" s="18" t="s">
        <v>71</v>
      </c>
      <c r="K86" s="16">
        <v>1.0</v>
      </c>
      <c r="L86" s="21" t="s">
        <v>219</v>
      </c>
    </row>
    <row r="87" ht="30.0" customHeight="1">
      <c r="A87" s="16">
        <v>83.0</v>
      </c>
      <c r="B87" s="18" t="s">
        <v>44</v>
      </c>
      <c r="C87" s="16">
        <v>4.0</v>
      </c>
      <c r="D87" s="18" t="s">
        <v>40</v>
      </c>
      <c r="E87" s="18" t="s">
        <v>42</v>
      </c>
      <c r="F87" s="18" t="s">
        <v>41</v>
      </c>
      <c r="G87" s="18" t="s">
        <v>41</v>
      </c>
      <c r="H87" s="18" t="s">
        <v>41</v>
      </c>
      <c r="I87" s="18" t="s">
        <v>41</v>
      </c>
      <c r="J87" s="18" t="s">
        <v>71</v>
      </c>
      <c r="K87" s="16">
        <v>3.0</v>
      </c>
      <c r="L87" s="21" t="s">
        <v>109</v>
      </c>
    </row>
    <row r="88" ht="30.0" customHeight="1">
      <c r="A88" s="16">
        <v>84.0</v>
      </c>
      <c r="B88" s="18" t="s">
        <v>51</v>
      </c>
      <c r="C88" s="16">
        <v>5.0</v>
      </c>
      <c r="D88" s="18" t="s">
        <v>40</v>
      </c>
      <c r="E88" s="18" t="s">
        <v>40</v>
      </c>
      <c r="F88" s="18" t="s">
        <v>42</v>
      </c>
      <c r="G88" s="18" t="s">
        <v>41</v>
      </c>
      <c r="H88" s="18" t="s">
        <v>41</v>
      </c>
      <c r="I88" s="18" t="s">
        <v>41</v>
      </c>
      <c r="J88" s="18" t="s">
        <v>71</v>
      </c>
      <c r="K88" s="16">
        <v>1.0</v>
      </c>
      <c r="L88" s="21"/>
    </row>
    <row r="89" ht="30.0" customHeight="1">
      <c r="A89" s="16">
        <v>85.0</v>
      </c>
      <c r="B89" s="18" t="s">
        <v>34</v>
      </c>
      <c r="C89" s="16">
        <v>5.0</v>
      </c>
      <c r="D89" s="18" t="s">
        <v>42</v>
      </c>
      <c r="E89" s="18" t="s">
        <v>42</v>
      </c>
      <c r="F89" s="18" t="s">
        <v>40</v>
      </c>
      <c r="G89" s="18" t="s">
        <v>41</v>
      </c>
      <c r="H89" s="18" t="s">
        <v>41</v>
      </c>
      <c r="I89" s="18" t="s">
        <v>41</v>
      </c>
      <c r="J89" s="18" t="s">
        <v>46</v>
      </c>
      <c r="K89" s="16">
        <v>2.0</v>
      </c>
      <c r="L89" s="21" t="s">
        <v>202</v>
      </c>
    </row>
    <row r="90" ht="30.0" customHeight="1">
      <c r="A90" s="16">
        <v>86.0</v>
      </c>
      <c r="B90" s="18" t="s">
        <v>47</v>
      </c>
      <c r="C90" s="16">
        <v>4.0</v>
      </c>
      <c r="D90" s="18" t="s">
        <v>42</v>
      </c>
      <c r="E90" s="18" t="s">
        <v>42</v>
      </c>
      <c r="F90" s="18" t="s">
        <v>42</v>
      </c>
      <c r="G90" s="18" t="s">
        <v>42</v>
      </c>
      <c r="H90" s="18" t="s">
        <v>40</v>
      </c>
      <c r="I90" s="18" t="s">
        <v>41</v>
      </c>
      <c r="J90" s="18" t="s">
        <v>71</v>
      </c>
      <c r="K90" s="16">
        <v>2.0</v>
      </c>
      <c r="L90" s="21" t="s">
        <v>219</v>
      </c>
    </row>
    <row r="91" ht="30.0" customHeight="1">
      <c r="A91" s="16">
        <v>87.0</v>
      </c>
      <c r="B91" s="18" t="s">
        <v>44</v>
      </c>
      <c r="C91" s="16">
        <v>4.0</v>
      </c>
      <c r="D91" s="18" t="s">
        <v>41</v>
      </c>
      <c r="E91" s="18" t="s">
        <v>40</v>
      </c>
      <c r="F91" s="18" t="s">
        <v>40</v>
      </c>
      <c r="G91" s="18" t="s">
        <v>41</v>
      </c>
      <c r="H91" s="18" t="s">
        <v>41</v>
      </c>
      <c r="I91" s="18" t="s">
        <v>41</v>
      </c>
      <c r="J91" s="18" t="s">
        <v>60</v>
      </c>
      <c r="K91" s="16">
        <v>3.0</v>
      </c>
      <c r="L91" s="21" t="s">
        <v>160</v>
      </c>
    </row>
    <row r="92" ht="30.0" customHeight="1">
      <c r="A92" s="16">
        <v>88.0</v>
      </c>
      <c r="B92" s="18" t="s">
        <v>47</v>
      </c>
      <c r="C92" s="16">
        <v>2.0</v>
      </c>
      <c r="D92" s="18" t="s">
        <v>42</v>
      </c>
      <c r="E92" s="18" t="s">
        <v>42</v>
      </c>
      <c r="F92" s="18" t="s">
        <v>41</v>
      </c>
      <c r="G92" s="18" t="s">
        <v>40</v>
      </c>
      <c r="H92" s="18" t="s">
        <v>40</v>
      </c>
      <c r="I92" s="18" t="s">
        <v>42</v>
      </c>
      <c r="J92" s="18" t="s">
        <v>147</v>
      </c>
      <c r="K92" s="16">
        <v>4.0</v>
      </c>
      <c r="L92" s="21" t="s">
        <v>164</v>
      </c>
    </row>
    <row r="93" ht="30.0" customHeight="1">
      <c r="A93" s="16">
        <v>89.0</v>
      </c>
      <c r="B93" s="18" t="s">
        <v>34</v>
      </c>
      <c r="C93" s="16">
        <v>5.0</v>
      </c>
      <c r="D93" s="18" t="s">
        <v>40</v>
      </c>
      <c r="E93" s="18" t="s">
        <v>40</v>
      </c>
      <c r="F93" s="18" t="s">
        <v>42</v>
      </c>
      <c r="G93" s="18" t="s">
        <v>42</v>
      </c>
      <c r="H93" s="18" t="s">
        <v>42</v>
      </c>
      <c r="I93" s="18" t="s">
        <v>42</v>
      </c>
      <c r="J93" s="18" t="s">
        <v>71</v>
      </c>
      <c r="K93" s="16">
        <v>4.0</v>
      </c>
      <c r="L93" s="21" t="s">
        <v>202</v>
      </c>
    </row>
    <row r="94" ht="30.0" customHeight="1">
      <c r="A94" s="16">
        <v>90.0</v>
      </c>
      <c r="B94" s="18" t="s">
        <v>51</v>
      </c>
      <c r="C94" s="16">
        <v>5.0</v>
      </c>
      <c r="D94" s="18" t="s">
        <v>40</v>
      </c>
      <c r="E94" s="18" t="s">
        <v>41</v>
      </c>
      <c r="F94" s="18" t="s">
        <v>41</v>
      </c>
      <c r="G94" s="18" t="s">
        <v>41</v>
      </c>
      <c r="H94" s="18" t="s">
        <v>41</v>
      </c>
      <c r="I94" s="18" t="s">
        <v>41</v>
      </c>
      <c r="J94" s="18" t="s">
        <v>71</v>
      </c>
      <c r="K94" s="16">
        <v>1.0</v>
      </c>
      <c r="L94" s="21" t="s">
        <v>138</v>
      </c>
    </row>
    <row r="95" ht="30.0" customHeight="1">
      <c r="A95" s="16">
        <v>91.0</v>
      </c>
      <c r="B95" s="18" t="s">
        <v>39</v>
      </c>
      <c r="C95" s="16">
        <v>4.0</v>
      </c>
      <c r="D95" s="18" t="s">
        <v>41</v>
      </c>
      <c r="E95" s="18" t="s">
        <v>42</v>
      </c>
      <c r="F95" s="18" t="s">
        <v>42</v>
      </c>
      <c r="G95" s="18" t="s">
        <v>42</v>
      </c>
      <c r="H95" s="18" t="s">
        <v>42</v>
      </c>
      <c r="I95" s="18" t="s">
        <v>42</v>
      </c>
      <c r="J95" s="18" t="s">
        <v>98</v>
      </c>
      <c r="K95" s="16">
        <v>1.0</v>
      </c>
      <c r="L95" s="21" t="s">
        <v>262</v>
      </c>
    </row>
    <row r="96" ht="30.0" customHeight="1">
      <c r="A96" s="16">
        <v>92.0</v>
      </c>
      <c r="B96" s="18" t="s">
        <v>44</v>
      </c>
      <c r="C96" s="16">
        <v>5.0</v>
      </c>
      <c r="D96" s="18" t="s">
        <v>42</v>
      </c>
      <c r="E96" s="18" t="s">
        <v>40</v>
      </c>
      <c r="F96" s="18" t="s">
        <v>42</v>
      </c>
      <c r="G96" s="18" t="s">
        <v>41</v>
      </c>
      <c r="H96" s="18" t="s">
        <v>42</v>
      </c>
      <c r="I96" s="18" t="s">
        <v>41</v>
      </c>
      <c r="J96" s="18" t="s">
        <v>71</v>
      </c>
      <c r="K96" s="16">
        <v>2.0</v>
      </c>
      <c r="L96" s="21" t="s">
        <v>219</v>
      </c>
    </row>
    <row r="97" ht="30.0" customHeight="1">
      <c r="A97" s="16">
        <v>93.0</v>
      </c>
      <c r="B97" s="18" t="s">
        <v>47</v>
      </c>
      <c r="C97" s="16">
        <v>4.0</v>
      </c>
      <c r="D97" s="18" t="s">
        <v>42</v>
      </c>
      <c r="E97" s="18" t="s">
        <v>40</v>
      </c>
      <c r="F97" s="18" t="s">
        <v>40</v>
      </c>
      <c r="G97" s="18" t="s">
        <v>41</v>
      </c>
      <c r="H97" s="18" t="s">
        <v>40</v>
      </c>
      <c r="I97" s="18" t="s">
        <v>42</v>
      </c>
      <c r="J97" s="18" t="s">
        <v>98</v>
      </c>
      <c r="K97" s="16">
        <v>1.0</v>
      </c>
      <c r="L97" s="21"/>
    </row>
    <row r="98" ht="30.0" customHeight="1">
      <c r="A98" s="16">
        <v>94.0</v>
      </c>
      <c r="B98" s="18" t="s">
        <v>47</v>
      </c>
      <c r="C98" s="16">
        <v>5.0</v>
      </c>
      <c r="D98" s="18" t="s">
        <v>40</v>
      </c>
      <c r="E98" s="18" t="s">
        <v>40</v>
      </c>
      <c r="F98" s="18" t="s">
        <v>40</v>
      </c>
      <c r="G98" s="18" t="s">
        <v>41</v>
      </c>
      <c r="H98" s="18" t="s">
        <v>42</v>
      </c>
      <c r="I98" s="18" t="s">
        <v>42</v>
      </c>
      <c r="J98" s="18" t="s">
        <v>98</v>
      </c>
      <c r="K98" s="16">
        <v>1.0</v>
      </c>
      <c r="L98" s="21" t="s">
        <v>109</v>
      </c>
    </row>
    <row r="99" ht="30.0" customHeight="1">
      <c r="A99" s="16">
        <v>95.0</v>
      </c>
      <c r="B99" s="18" t="s">
        <v>51</v>
      </c>
      <c r="C99" s="16">
        <v>2.0</v>
      </c>
      <c r="D99" s="18" t="s">
        <v>40</v>
      </c>
      <c r="E99" s="18" t="s">
        <v>41</v>
      </c>
      <c r="F99" s="18" t="s">
        <v>40</v>
      </c>
      <c r="G99" s="18" t="s">
        <v>41</v>
      </c>
      <c r="H99" s="18" t="s">
        <v>40</v>
      </c>
      <c r="I99" s="18" t="s">
        <v>41</v>
      </c>
      <c r="J99" s="18" t="s">
        <v>71</v>
      </c>
      <c r="K99" s="16">
        <v>4.0</v>
      </c>
      <c r="L99" s="21" t="s">
        <v>143</v>
      </c>
    </row>
    <row r="100" ht="30.0" customHeight="1">
      <c r="A100" s="16">
        <v>96.0</v>
      </c>
      <c r="B100" s="18" t="s">
        <v>44</v>
      </c>
      <c r="C100" s="16">
        <v>5.0</v>
      </c>
      <c r="D100" s="18" t="s">
        <v>40</v>
      </c>
      <c r="E100" s="18" t="s">
        <v>40</v>
      </c>
      <c r="F100" s="18" t="s">
        <v>41</v>
      </c>
      <c r="G100" s="18" t="s">
        <v>41</v>
      </c>
      <c r="H100" s="18" t="s">
        <v>42</v>
      </c>
      <c r="I100" s="18" t="s">
        <v>41</v>
      </c>
      <c r="J100" s="18" t="s">
        <v>71</v>
      </c>
      <c r="K100" s="16">
        <v>2.0</v>
      </c>
      <c r="L100" s="21" t="s">
        <v>219</v>
      </c>
    </row>
    <row r="101" ht="30.0" customHeight="1">
      <c r="A101" s="16">
        <v>97.0</v>
      </c>
      <c r="B101" s="18" t="s">
        <v>44</v>
      </c>
      <c r="C101" s="16">
        <v>5.0</v>
      </c>
      <c r="D101" s="18" t="s">
        <v>42</v>
      </c>
      <c r="E101" s="18" t="s">
        <v>41</v>
      </c>
      <c r="F101" s="18" t="s">
        <v>41</v>
      </c>
      <c r="G101" s="18" t="s">
        <v>41</v>
      </c>
      <c r="H101" s="18" t="s">
        <v>42</v>
      </c>
      <c r="I101" s="18" t="s">
        <v>41</v>
      </c>
      <c r="J101" s="18" t="s">
        <v>98</v>
      </c>
      <c r="K101" s="16">
        <v>2.0</v>
      </c>
      <c r="L101" s="21" t="s">
        <v>113</v>
      </c>
    </row>
    <row r="102" ht="30.0" customHeight="1">
      <c r="A102" s="16">
        <v>98.0</v>
      </c>
      <c r="B102" s="18" t="s">
        <v>44</v>
      </c>
      <c r="C102" s="16">
        <v>5.0</v>
      </c>
      <c r="D102" s="18" t="s">
        <v>40</v>
      </c>
      <c r="E102" s="18" t="s">
        <v>41</v>
      </c>
      <c r="F102" s="18" t="s">
        <v>42</v>
      </c>
      <c r="G102" s="18" t="s">
        <v>41</v>
      </c>
      <c r="H102" s="18" t="s">
        <v>40</v>
      </c>
      <c r="I102" s="18" t="s">
        <v>41</v>
      </c>
      <c r="J102" s="18" t="s">
        <v>71</v>
      </c>
      <c r="K102" s="16">
        <v>5.0</v>
      </c>
      <c r="L102" s="21" t="s">
        <v>143</v>
      </c>
    </row>
    <row r="103" ht="30.0" customHeight="1">
      <c r="A103" s="114"/>
      <c r="B103" s="114"/>
      <c r="C103" s="114"/>
      <c r="D103" s="114"/>
      <c r="E103" s="114"/>
      <c r="F103" s="114"/>
      <c r="G103" s="114"/>
      <c r="H103" s="114"/>
      <c r="I103" s="114"/>
      <c r="J103" s="114"/>
      <c r="K103" s="114"/>
      <c r="L103" s="114"/>
    </row>
    <row r="104" ht="30.0" customHeight="1">
      <c r="A104" s="114"/>
      <c r="B104" s="114"/>
      <c r="C104" s="114"/>
      <c r="D104" s="114"/>
      <c r="E104" s="114"/>
      <c r="F104" s="114"/>
      <c r="G104" s="114"/>
      <c r="H104" s="114"/>
      <c r="I104" s="114"/>
      <c r="J104" s="114"/>
      <c r="K104" s="114"/>
      <c r="L104" s="114"/>
    </row>
    <row r="105" ht="30.0" customHeight="1">
      <c r="A105" s="114"/>
      <c r="B105" s="114"/>
      <c r="C105" s="114"/>
      <c r="D105" s="114"/>
      <c r="E105" s="114"/>
      <c r="F105" s="114"/>
      <c r="G105" s="114"/>
      <c r="H105" s="114"/>
      <c r="I105" s="114"/>
      <c r="J105" s="114"/>
      <c r="K105" s="114"/>
      <c r="L105" s="114"/>
    </row>
    <row r="106" ht="30.0" customHeight="1">
      <c r="A106" s="114"/>
      <c r="B106" s="114"/>
      <c r="C106" s="114"/>
      <c r="D106" s="114"/>
      <c r="E106" s="114"/>
      <c r="F106" s="114"/>
      <c r="G106" s="114"/>
      <c r="H106" s="114"/>
      <c r="I106" s="114"/>
      <c r="J106" s="114"/>
      <c r="K106" s="114"/>
      <c r="L106" s="114"/>
    </row>
    <row r="107" ht="30.0" customHeight="1">
      <c r="A107" s="114"/>
      <c r="B107" s="114"/>
      <c r="C107" s="114"/>
      <c r="D107" s="114"/>
      <c r="E107" s="114"/>
      <c r="F107" s="114"/>
      <c r="G107" s="114"/>
      <c r="H107" s="114"/>
      <c r="I107" s="114"/>
      <c r="J107" s="114"/>
      <c r="K107" s="114"/>
      <c r="L107" s="114"/>
    </row>
    <row r="108" ht="30.0" customHeight="1">
      <c r="A108" s="114"/>
      <c r="B108" s="114"/>
      <c r="C108" s="114"/>
      <c r="D108" s="114"/>
      <c r="E108" s="114"/>
      <c r="F108" s="114"/>
      <c r="G108" s="114"/>
      <c r="H108" s="114"/>
      <c r="I108" s="114"/>
      <c r="J108" s="114"/>
      <c r="K108" s="114"/>
      <c r="L108" s="114"/>
    </row>
    <row r="109" ht="30.0" customHeight="1">
      <c r="A109" s="114"/>
      <c r="B109" s="114"/>
      <c r="C109" s="114"/>
      <c r="D109" s="114"/>
      <c r="E109" s="114"/>
      <c r="F109" s="114"/>
      <c r="G109" s="114"/>
      <c r="H109" s="114"/>
      <c r="I109" s="114"/>
      <c r="J109" s="114"/>
      <c r="K109" s="114"/>
      <c r="L109" s="114"/>
    </row>
    <row r="110" ht="30.0" customHeight="1">
      <c r="A110" s="114"/>
      <c r="B110" s="114"/>
      <c r="C110" s="114"/>
      <c r="D110" s="114"/>
      <c r="E110" s="114"/>
      <c r="F110" s="114"/>
      <c r="G110" s="114"/>
      <c r="H110" s="114"/>
      <c r="I110" s="114"/>
      <c r="J110" s="114"/>
      <c r="K110" s="114"/>
      <c r="L110" s="114"/>
    </row>
    <row r="111" ht="30.0" customHeight="1">
      <c r="A111" s="114"/>
      <c r="B111" s="114"/>
      <c r="C111" s="114"/>
      <c r="D111" s="114"/>
      <c r="E111" s="114"/>
      <c r="F111" s="114"/>
      <c r="G111" s="114"/>
      <c r="H111" s="114"/>
      <c r="I111" s="114"/>
      <c r="J111" s="114"/>
      <c r="K111" s="114"/>
      <c r="L111" s="114"/>
    </row>
    <row r="112" ht="30.0" customHeight="1">
      <c r="A112" s="114"/>
      <c r="B112" s="114"/>
      <c r="C112" s="114"/>
      <c r="D112" s="114"/>
      <c r="E112" s="114"/>
      <c r="F112" s="114"/>
      <c r="G112" s="114"/>
      <c r="H112" s="114"/>
      <c r="I112" s="114"/>
      <c r="J112" s="114"/>
      <c r="K112" s="114"/>
      <c r="L112" s="114"/>
    </row>
    <row r="113" ht="30.0" customHeight="1">
      <c r="A113" s="114"/>
      <c r="B113" s="114"/>
      <c r="C113" s="114"/>
      <c r="D113" s="114"/>
      <c r="E113" s="114"/>
      <c r="F113" s="114"/>
      <c r="G113" s="114"/>
      <c r="H113" s="114"/>
      <c r="I113" s="114"/>
      <c r="J113" s="114"/>
      <c r="K113" s="114"/>
      <c r="L113" s="114"/>
    </row>
    <row r="114" ht="30.0" customHeight="1">
      <c r="A114" s="114"/>
      <c r="B114" s="114"/>
      <c r="C114" s="114"/>
      <c r="D114" s="114"/>
      <c r="E114" s="114"/>
      <c r="F114" s="114"/>
      <c r="G114" s="114"/>
      <c r="H114" s="114"/>
      <c r="I114" s="114"/>
      <c r="J114" s="114"/>
      <c r="K114" s="114"/>
      <c r="L114" s="114"/>
    </row>
    <row r="115" ht="30.0" customHeight="1">
      <c r="A115" s="114"/>
      <c r="B115" s="114"/>
      <c r="C115" s="114"/>
      <c r="D115" s="114"/>
      <c r="E115" s="114"/>
      <c r="F115" s="114"/>
      <c r="G115" s="114"/>
      <c r="H115" s="114"/>
      <c r="I115" s="114"/>
      <c r="J115" s="114"/>
      <c r="K115" s="114"/>
      <c r="L115" s="114"/>
    </row>
    <row r="116" ht="30.0" customHeight="1">
      <c r="A116" s="114"/>
      <c r="B116" s="114"/>
      <c r="C116" s="114"/>
      <c r="D116" s="114"/>
      <c r="E116" s="114"/>
      <c r="F116" s="114"/>
      <c r="G116" s="114"/>
      <c r="H116" s="114"/>
      <c r="I116" s="114"/>
      <c r="J116" s="114"/>
      <c r="K116" s="114"/>
      <c r="L116" s="114"/>
    </row>
    <row r="117" ht="30.0" customHeight="1">
      <c r="A117" s="114"/>
      <c r="B117" s="114"/>
      <c r="C117" s="114"/>
      <c r="D117" s="114"/>
      <c r="E117" s="114"/>
      <c r="F117" s="114"/>
      <c r="G117" s="114"/>
      <c r="H117" s="114"/>
      <c r="I117" s="114"/>
      <c r="J117" s="114"/>
      <c r="K117" s="114"/>
      <c r="L117" s="114"/>
    </row>
    <row r="118" ht="30.0" customHeight="1">
      <c r="A118" s="114"/>
      <c r="B118" s="114"/>
      <c r="C118" s="114"/>
      <c r="D118" s="114"/>
      <c r="E118" s="114"/>
      <c r="F118" s="114"/>
      <c r="G118" s="114"/>
      <c r="H118" s="114"/>
      <c r="I118" s="114"/>
      <c r="J118" s="114"/>
      <c r="K118" s="114"/>
      <c r="L118" s="114"/>
    </row>
    <row r="119" ht="30.0" customHeight="1">
      <c r="A119" s="114"/>
      <c r="B119" s="114"/>
      <c r="C119" s="114"/>
      <c r="D119" s="114"/>
      <c r="E119" s="114"/>
      <c r="F119" s="114"/>
      <c r="G119" s="114"/>
      <c r="H119" s="114"/>
      <c r="I119" s="114"/>
      <c r="J119" s="114"/>
      <c r="K119" s="114"/>
      <c r="L119" s="114"/>
    </row>
    <row r="120" ht="30.0" customHeight="1">
      <c r="A120" s="114"/>
      <c r="B120" s="114"/>
      <c r="C120" s="114"/>
      <c r="D120" s="114"/>
      <c r="E120" s="114"/>
      <c r="F120" s="114"/>
      <c r="G120" s="114"/>
      <c r="H120" s="114"/>
      <c r="I120" s="114"/>
      <c r="J120" s="114"/>
      <c r="K120" s="114"/>
      <c r="L120" s="114"/>
    </row>
    <row r="121" ht="30.0" customHeight="1">
      <c r="A121" s="114"/>
      <c r="B121" s="114"/>
      <c r="C121" s="114"/>
      <c r="D121" s="114"/>
      <c r="E121" s="114"/>
      <c r="F121" s="114"/>
      <c r="G121" s="114"/>
      <c r="H121" s="114"/>
      <c r="I121" s="114"/>
      <c r="J121" s="114"/>
      <c r="K121" s="114"/>
      <c r="L121" s="114"/>
    </row>
    <row r="122" ht="30.0" customHeight="1">
      <c r="A122" s="114"/>
      <c r="B122" s="114"/>
      <c r="C122" s="114"/>
      <c r="D122" s="114"/>
      <c r="E122" s="114"/>
      <c r="F122" s="114"/>
      <c r="G122" s="114"/>
      <c r="H122" s="114"/>
      <c r="I122" s="114"/>
      <c r="J122" s="114"/>
      <c r="K122" s="114"/>
      <c r="L122" s="114"/>
    </row>
    <row r="123" ht="30.0" customHeight="1">
      <c r="A123" s="114"/>
      <c r="B123" s="114"/>
      <c r="C123" s="114"/>
      <c r="D123" s="114"/>
      <c r="E123" s="114"/>
      <c r="F123" s="114"/>
      <c r="G123" s="114"/>
      <c r="H123" s="114"/>
      <c r="I123" s="114"/>
      <c r="J123" s="114"/>
      <c r="K123" s="114"/>
      <c r="L123" s="114"/>
    </row>
    <row r="124" ht="30.0" customHeight="1">
      <c r="A124" s="114"/>
      <c r="B124" s="114"/>
      <c r="C124" s="114"/>
      <c r="D124" s="114"/>
      <c r="E124" s="114"/>
      <c r="F124" s="114"/>
      <c r="G124" s="114"/>
      <c r="H124" s="114"/>
      <c r="I124" s="114"/>
      <c r="J124" s="114"/>
      <c r="K124" s="114"/>
      <c r="L124" s="114"/>
    </row>
    <row r="125" ht="30.0" customHeight="1">
      <c r="A125" s="114"/>
      <c r="B125" s="114"/>
      <c r="C125" s="114"/>
      <c r="D125" s="114"/>
      <c r="E125" s="114"/>
      <c r="F125" s="114"/>
      <c r="G125" s="114"/>
      <c r="H125" s="114"/>
      <c r="I125" s="114"/>
      <c r="J125" s="114"/>
      <c r="K125" s="114"/>
      <c r="L125" s="114"/>
    </row>
    <row r="126" ht="30.0" customHeight="1">
      <c r="A126" s="114"/>
      <c r="B126" s="114"/>
      <c r="C126" s="114"/>
      <c r="D126" s="114"/>
      <c r="E126" s="114"/>
      <c r="F126" s="114"/>
      <c r="G126" s="114"/>
      <c r="H126" s="114"/>
      <c r="I126" s="114"/>
      <c r="J126" s="114"/>
      <c r="K126" s="114"/>
      <c r="L126" s="114"/>
    </row>
    <row r="127" ht="30.0" customHeight="1">
      <c r="A127" s="114"/>
      <c r="B127" s="114"/>
      <c r="C127" s="114"/>
      <c r="D127" s="114"/>
      <c r="E127" s="114"/>
      <c r="F127" s="114"/>
      <c r="G127" s="114"/>
      <c r="H127" s="114"/>
      <c r="I127" s="114"/>
      <c r="J127" s="114"/>
      <c r="K127" s="114"/>
      <c r="L127" s="114"/>
    </row>
    <row r="128" ht="30.0" customHeight="1">
      <c r="A128" s="114"/>
      <c r="B128" s="114"/>
      <c r="C128" s="114"/>
      <c r="D128" s="114"/>
      <c r="E128" s="114"/>
      <c r="F128" s="114"/>
      <c r="G128" s="114"/>
      <c r="H128" s="114"/>
      <c r="I128" s="114"/>
      <c r="J128" s="114"/>
      <c r="K128" s="114"/>
      <c r="L128" s="114"/>
    </row>
    <row r="129" ht="30.0" customHeight="1">
      <c r="A129" s="114"/>
      <c r="B129" s="114"/>
      <c r="C129" s="114"/>
      <c r="D129" s="114"/>
      <c r="E129" s="114"/>
      <c r="F129" s="114"/>
      <c r="G129" s="114"/>
      <c r="H129" s="114"/>
      <c r="I129" s="114"/>
      <c r="J129" s="114"/>
      <c r="K129" s="114"/>
      <c r="L129" s="114"/>
    </row>
    <row r="130" ht="30.0" customHeight="1">
      <c r="A130" s="114"/>
      <c r="B130" s="114"/>
      <c r="C130" s="114"/>
      <c r="D130" s="114"/>
      <c r="E130" s="114"/>
      <c r="F130" s="114"/>
      <c r="G130" s="114"/>
      <c r="H130" s="114"/>
      <c r="I130" s="114"/>
      <c r="J130" s="114"/>
      <c r="K130" s="114"/>
      <c r="L130" s="114"/>
    </row>
    <row r="131" ht="15.0" customHeight="1"/>
    <row r="132" ht="15.0" customHeight="1"/>
    <row r="133" ht="15.0" customHeight="1"/>
    <row r="134" ht="15.0"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4:$L$102"/>
  <mergeCells count="2">
    <mergeCell ref="A1:L1"/>
    <mergeCell ref="A2:L2"/>
  </mergeCells>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6.0"/>
    <col customWidth="1" min="2" max="2" width="14.0"/>
    <col customWidth="1" min="3" max="8" width="18.0"/>
    <col customWidth="1" min="9" max="26" width="8.71"/>
  </cols>
  <sheetData>
    <row r="1" ht="36.0" customHeight="1">
      <c r="A1" s="1" t="s">
        <v>3</v>
      </c>
      <c r="B1" s="3"/>
      <c r="C1" s="3"/>
      <c r="D1" s="3"/>
      <c r="E1" s="3"/>
      <c r="F1" s="3"/>
      <c r="G1" s="3"/>
      <c r="H1" s="4"/>
    </row>
    <row r="3" ht="55.5" customHeight="1">
      <c r="A3" s="7" t="s">
        <v>6</v>
      </c>
      <c r="B3" s="10" t="s">
        <v>11</v>
      </c>
    </row>
    <row r="5" ht="21.75" customHeight="1">
      <c r="A5" s="12" t="s">
        <v>13</v>
      </c>
      <c r="B5" s="11"/>
      <c r="C5" s="11"/>
      <c r="D5" s="11"/>
      <c r="E5" s="11"/>
      <c r="F5" s="11"/>
      <c r="G5" s="11"/>
      <c r="H5" s="11"/>
    </row>
    <row r="6">
      <c r="A6" s="15"/>
      <c r="B6" s="15"/>
      <c r="C6" s="15"/>
      <c r="D6" s="15"/>
      <c r="E6" s="15"/>
      <c r="F6" s="15"/>
      <c r="G6" s="15"/>
      <c r="H6" s="15"/>
    </row>
    <row r="7" ht="21.75" customHeight="1">
      <c r="A7" s="17" t="s">
        <v>32</v>
      </c>
    </row>
    <row r="8" ht="21.75" customHeight="1">
      <c r="A8" s="17" t="s">
        <v>35</v>
      </c>
    </row>
    <row r="9" ht="21.75" customHeight="1">
      <c r="A9" s="17" t="s">
        <v>38</v>
      </c>
    </row>
    <row r="10">
      <c r="A10" s="15"/>
      <c r="B10" s="15"/>
      <c r="C10" s="15"/>
      <c r="D10" s="15"/>
      <c r="E10" s="15"/>
      <c r="F10" s="15"/>
      <c r="G10" s="15"/>
      <c r="H10" s="15"/>
    </row>
    <row r="11">
      <c r="A11" s="15"/>
      <c r="B11" s="15"/>
      <c r="C11" s="15"/>
      <c r="D11" s="15"/>
      <c r="E11" s="15"/>
      <c r="F11" s="15"/>
      <c r="G11" s="15"/>
      <c r="H11" s="15"/>
    </row>
    <row r="12" ht="21.75" customHeight="1">
      <c r="A12" s="12" t="s">
        <v>45</v>
      </c>
      <c r="B12" s="11"/>
      <c r="C12" s="11"/>
      <c r="D12" s="11"/>
      <c r="E12" s="11"/>
      <c r="F12" s="11"/>
      <c r="G12" s="11"/>
      <c r="H12" s="11"/>
    </row>
    <row r="13">
      <c r="A13" s="15"/>
      <c r="B13" s="15"/>
      <c r="C13" s="15"/>
      <c r="D13" s="15"/>
      <c r="E13" s="15"/>
      <c r="F13" s="15"/>
      <c r="G13" s="15"/>
      <c r="H13" s="15"/>
    </row>
    <row r="14" ht="21.75" customHeight="1">
      <c r="A14" s="17" t="s">
        <v>52</v>
      </c>
    </row>
    <row r="15" ht="21.75" customHeight="1">
      <c r="A15" s="17" t="s">
        <v>53</v>
      </c>
    </row>
    <row r="16" ht="21.75" customHeight="1">
      <c r="A16" s="17" t="s">
        <v>54</v>
      </c>
    </row>
    <row r="19" ht="21.75" customHeight="1">
      <c r="A19" s="12" t="s">
        <v>55</v>
      </c>
      <c r="B19" s="11"/>
      <c r="C19" s="11"/>
      <c r="D19" s="11"/>
      <c r="E19" s="11"/>
      <c r="F19" s="11"/>
      <c r="G19" s="11"/>
      <c r="H19" s="11"/>
    </row>
    <row r="20">
      <c r="A20" s="15"/>
      <c r="B20" s="15"/>
      <c r="C20" s="15"/>
      <c r="D20" s="15"/>
      <c r="E20" s="15"/>
      <c r="F20" s="15"/>
      <c r="G20" s="15"/>
      <c r="H20" s="15"/>
    </row>
    <row r="21" ht="42.0" customHeight="1">
      <c r="A21" s="15"/>
      <c r="B21" s="25">
        <v>1.0</v>
      </c>
      <c r="C21" s="28" t="s">
        <v>57</v>
      </c>
      <c r="D21" s="23"/>
      <c r="E21" s="23"/>
      <c r="F21" s="23"/>
      <c r="G21" s="23"/>
      <c r="H21" s="24"/>
    </row>
    <row r="22" ht="15.75" customHeight="1">
      <c r="A22" s="15"/>
      <c r="B22" s="15"/>
      <c r="C22" s="15"/>
      <c r="D22" s="15"/>
      <c r="E22" s="15"/>
      <c r="F22" s="15"/>
      <c r="G22" s="15"/>
      <c r="H22" s="15"/>
    </row>
    <row r="23" ht="42.0" customHeight="1">
      <c r="A23" s="15"/>
      <c r="B23" s="25">
        <v>2.0</v>
      </c>
      <c r="C23" s="28" t="s">
        <v>61</v>
      </c>
      <c r="D23" s="23"/>
      <c r="E23" s="23"/>
      <c r="F23" s="23"/>
      <c r="G23" s="23"/>
      <c r="H23" s="24"/>
    </row>
    <row r="24" ht="15.75" customHeight="1">
      <c r="A24" s="15"/>
      <c r="B24" s="15"/>
      <c r="C24" s="15"/>
      <c r="D24" s="15"/>
      <c r="E24" s="15"/>
      <c r="F24" s="15"/>
      <c r="G24" s="15"/>
      <c r="H24" s="15"/>
    </row>
    <row r="25" ht="42.0" customHeight="1">
      <c r="A25" s="15"/>
      <c r="B25" s="25">
        <v>3.0</v>
      </c>
      <c r="C25" s="28" t="s">
        <v>65</v>
      </c>
      <c r="D25" s="23"/>
      <c r="E25" s="23"/>
      <c r="F25" s="23"/>
      <c r="G25" s="23"/>
      <c r="H25" s="24"/>
    </row>
    <row r="26" ht="15.75" customHeight="1">
      <c r="A26" s="15"/>
      <c r="B26" s="15"/>
      <c r="C26" s="15"/>
      <c r="D26" s="15"/>
      <c r="E26" s="15"/>
      <c r="F26" s="15"/>
      <c r="G26" s="15"/>
      <c r="H26" s="15"/>
    </row>
    <row r="27" ht="42.0" customHeight="1">
      <c r="A27" s="15"/>
      <c r="B27" s="25">
        <v>4.0</v>
      </c>
      <c r="C27" s="28" t="s">
        <v>70</v>
      </c>
      <c r="D27" s="23"/>
      <c r="E27" s="23"/>
      <c r="F27" s="23"/>
      <c r="G27" s="23"/>
      <c r="H27" s="24"/>
    </row>
    <row r="28" ht="15.75" customHeight="1">
      <c r="A28" s="15"/>
      <c r="B28" s="15"/>
      <c r="C28" s="15"/>
      <c r="D28" s="15"/>
      <c r="E28" s="15"/>
      <c r="F28" s="15"/>
      <c r="G28" s="15"/>
      <c r="H28" s="15"/>
    </row>
    <row r="29" ht="42.0" customHeight="1">
      <c r="A29" s="15"/>
      <c r="B29" s="25">
        <v>5.0</v>
      </c>
      <c r="C29" s="28" t="s">
        <v>76</v>
      </c>
      <c r="D29" s="23"/>
      <c r="E29" s="23"/>
      <c r="F29" s="23"/>
      <c r="G29" s="23"/>
      <c r="H29" s="24"/>
    </row>
    <row r="30" ht="15.75" customHeight="1"/>
    <row r="31" ht="21.75" customHeight="1">
      <c r="A31" s="12" t="s">
        <v>78</v>
      </c>
      <c r="B31" s="11"/>
      <c r="C31" s="11"/>
      <c r="D31" s="11"/>
      <c r="E31" s="11"/>
      <c r="F31" s="11"/>
      <c r="G31" s="11"/>
      <c r="H31" s="11"/>
    </row>
    <row r="32" ht="15.75" customHeight="1">
      <c r="A32" s="15"/>
      <c r="B32" s="15"/>
      <c r="C32" s="15"/>
      <c r="D32" s="15"/>
      <c r="E32" s="15"/>
      <c r="F32" s="15"/>
      <c r="G32" s="15"/>
      <c r="H32" s="15"/>
    </row>
    <row r="33" ht="21.75" customHeight="1">
      <c r="A33" s="17" t="s">
        <v>83</v>
      </c>
    </row>
    <row r="34" ht="21.75" customHeight="1">
      <c r="A34" s="17" t="s">
        <v>84</v>
      </c>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9">
    <mergeCell ref="A1:H1"/>
    <mergeCell ref="B3:H3"/>
    <mergeCell ref="A5:H5"/>
    <mergeCell ref="A7:H7"/>
    <mergeCell ref="A8:H8"/>
    <mergeCell ref="A9:H9"/>
    <mergeCell ref="A12:H12"/>
    <mergeCell ref="C27:H27"/>
    <mergeCell ref="C29:H29"/>
    <mergeCell ref="A31:H31"/>
    <mergeCell ref="A33:H33"/>
    <mergeCell ref="A34:H34"/>
    <mergeCell ref="A14:H14"/>
    <mergeCell ref="A15:H15"/>
    <mergeCell ref="A16:H16"/>
    <mergeCell ref="A19:H19"/>
    <mergeCell ref="C21:H21"/>
    <mergeCell ref="C23:H23"/>
    <mergeCell ref="C25:H25"/>
  </mergeCells>
  <printOptions/>
  <pageMargins bottom="1.0" footer="0.0" header="0.0" left="0.75" right="0.75" top="1.0"/>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6.0"/>
    <col customWidth="1" min="2" max="2" width="24.0"/>
    <col customWidth="1" min="3" max="3" width="40.14"/>
    <col customWidth="1" min="4" max="4" width="28.0"/>
    <col customWidth="1" min="5" max="5" width="18.0"/>
    <col customWidth="1" min="6" max="8" width="14.0"/>
    <col customWidth="1" min="9" max="26" width="8.71"/>
  </cols>
  <sheetData>
    <row r="1" ht="36.0" customHeight="1">
      <c r="A1" s="1" t="s">
        <v>104</v>
      </c>
      <c r="B1" s="3"/>
      <c r="C1" s="3"/>
      <c r="D1" s="3"/>
      <c r="E1" s="3"/>
      <c r="F1" s="3"/>
      <c r="G1" s="3"/>
      <c r="H1" s="4"/>
    </row>
    <row r="3" ht="55.5" customHeight="1">
      <c r="A3" s="7" t="s">
        <v>62</v>
      </c>
      <c r="B3" s="10" t="s">
        <v>105</v>
      </c>
    </row>
    <row r="5" ht="21.75" customHeight="1">
      <c r="A5" s="12" t="s">
        <v>106</v>
      </c>
      <c r="B5" s="11"/>
      <c r="C5" s="11"/>
      <c r="D5" s="11"/>
      <c r="E5" s="11"/>
      <c r="F5" s="11"/>
      <c r="G5" s="11"/>
      <c r="H5" s="11"/>
    </row>
    <row r="6">
      <c r="A6" s="15"/>
      <c r="B6" s="15"/>
      <c r="C6" s="15"/>
      <c r="D6" s="15"/>
      <c r="E6" s="15"/>
      <c r="F6" s="15"/>
      <c r="G6" s="15"/>
      <c r="H6" s="15"/>
    </row>
    <row r="7" ht="21.75" customHeight="1">
      <c r="A7" s="17" t="s">
        <v>108</v>
      </c>
    </row>
    <row r="8" ht="21.75" customHeight="1">
      <c r="A8" s="17" t="s">
        <v>110</v>
      </c>
    </row>
    <row r="9" ht="21.75" customHeight="1">
      <c r="A9" s="17" t="s">
        <v>111</v>
      </c>
    </row>
    <row r="10">
      <c r="A10" s="15"/>
      <c r="B10" s="15"/>
      <c r="C10" s="15"/>
      <c r="D10" s="15"/>
      <c r="E10" s="15"/>
      <c r="F10" s="15"/>
      <c r="G10" s="15"/>
      <c r="H10" s="15"/>
    </row>
    <row r="11">
      <c r="A11" s="15"/>
      <c r="B11" s="15"/>
      <c r="C11" s="15"/>
      <c r="D11" s="15"/>
      <c r="E11" s="15"/>
      <c r="F11" s="15"/>
      <c r="G11" s="15"/>
      <c r="H11" s="15"/>
    </row>
    <row r="12" ht="21.75" customHeight="1">
      <c r="A12" s="12" t="s">
        <v>115</v>
      </c>
      <c r="B12" s="11"/>
      <c r="C12" s="11"/>
      <c r="D12" s="11"/>
      <c r="E12" s="11"/>
      <c r="F12" s="11"/>
      <c r="G12" s="11"/>
      <c r="H12" s="11"/>
    </row>
    <row r="13">
      <c r="A13" s="15"/>
      <c r="B13" s="15"/>
      <c r="C13" s="15"/>
      <c r="D13" s="15"/>
      <c r="E13" s="15"/>
      <c r="F13" s="15"/>
      <c r="G13" s="15"/>
      <c r="H13" s="15"/>
    </row>
    <row r="14" ht="21.75" customHeight="1">
      <c r="A14" s="32" t="s">
        <v>116</v>
      </c>
      <c r="B14" s="32" t="s">
        <v>117</v>
      </c>
      <c r="C14" s="32" t="s">
        <v>118</v>
      </c>
      <c r="D14" s="33" t="s">
        <v>120</v>
      </c>
      <c r="E14" s="23"/>
      <c r="F14" s="23"/>
      <c r="G14" s="23"/>
      <c r="H14" s="24"/>
    </row>
    <row r="15" ht="33.75" customHeight="1">
      <c r="A15" s="34">
        <v>1.0</v>
      </c>
      <c r="B15" s="35" t="s">
        <v>7</v>
      </c>
      <c r="C15" s="36" t="s">
        <v>126</v>
      </c>
      <c r="D15" s="37" t="s">
        <v>127</v>
      </c>
      <c r="E15" s="23"/>
      <c r="F15" s="23"/>
      <c r="G15" s="23"/>
      <c r="H15" s="24"/>
    </row>
    <row r="16" ht="33.75" customHeight="1">
      <c r="A16" s="34">
        <v>2.0</v>
      </c>
      <c r="B16" s="35" t="s">
        <v>22</v>
      </c>
      <c r="C16" s="36" t="s">
        <v>129</v>
      </c>
      <c r="D16" s="37" t="s">
        <v>33</v>
      </c>
      <c r="E16" s="23"/>
      <c r="F16" s="23"/>
      <c r="G16" s="23"/>
      <c r="H16" s="24"/>
    </row>
    <row r="17" ht="33.75" customHeight="1">
      <c r="A17" s="34">
        <v>3.0</v>
      </c>
      <c r="B17" s="35" t="s">
        <v>24</v>
      </c>
      <c r="C17" s="36" t="s">
        <v>132</v>
      </c>
      <c r="D17" s="37" t="s">
        <v>36</v>
      </c>
      <c r="E17" s="23"/>
      <c r="F17" s="23"/>
      <c r="G17" s="23"/>
      <c r="H17" s="24"/>
    </row>
    <row r="18" ht="33.75" customHeight="1">
      <c r="A18" s="34">
        <v>4.0</v>
      </c>
      <c r="B18" s="35" t="s">
        <v>27</v>
      </c>
      <c r="C18" s="36" t="s">
        <v>134</v>
      </c>
      <c r="D18" s="37" t="s">
        <v>44</v>
      </c>
      <c r="E18" s="23"/>
      <c r="F18" s="23"/>
      <c r="G18" s="23"/>
      <c r="H18" s="24"/>
    </row>
    <row r="19" ht="33.75" customHeight="1">
      <c r="A19" s="34">
        <v>5.0</v>
      </c>
      <c r="B19" s="35" t="s">
        <v>29</v>
      </c>
      <c r="C19" s="36" t="s">
        <v>135</v>
      </c>
      <c r="D19" s="37" t="s">
        <v>136</v>
      </c>
      <c r="E19" s="23"/>
      <c r="F19" s="23"/>
      <c r="G19" s="23"/>
      <c r="H19" s="24"/>
    </row>
    <row r="20">
      <c r="A20" s="15"/>
      <c r="B20" s="15"/>
      <c r="C20" s="15"/>
      <c r="D20" s="15"/>
      <c r="E20" s="15"/>
      <c r="F20" s="15"/>
      <c r="G20" s="15"/>
      <c r="H20" s="15"/>
    </row>
    <row r="21" ht="21.75" customHeight="1">
      <c r="A21" s="12" t="s">
        <v>137</v>
      </c>
      <c r="B21" s="11"/>
      <c r="C21" s="11"/>
      <c r="D21" s="11"/>
      <c r="E21" s="11"/>
      <c r="F21" s="11"/>
      <c r="G21" s="11"/>
      <c r="H21" s="11"/>
    </row>
    <row r="22" ht="15.75" customHeight="1">
      <c r="A22" s="15"/>
      <c r="B22" s="15"/>
      <c r="C22" s="15"/>
      <c r="D22" s="15"/>
      <c r="E22" s="15"/>
      <c r="F22" s="15"/>
      <c r="G22" s="15"/>
      <c r="H22" s="15"/>
    </row>
    <row r="23" ht="21.75" customHeight="1">
      <c r="A23" s="32" t="s">
        <v>116</v>
      </c>
      <c r="B23" s="32" t="s">
        <v>117</v>
      </c>
      <c r="C23" s="32" t="s">
        <v>118</v>
      </c>
      <c r="D23" s="33" t="s">
        <v>139</v>
      </c>
      <c r="E23" s="23"/>
      <c r="F23" s="23"/>
      <c r="G23" s="23"/>
      <c r="H23" s="24"/>
    </row>
    <row r="24">
      <c r="A24" s="34">
        <v>1.0</v>
      </c>
      <c r="B24" s="35" t="s">
        <v>10</v>
      </c>
      <c r="C24" s="36" t="s">
        <v>140</v>
      </c>
      <c r="D24" s="37" t="s">
        <v>142</v>
      </c>
      <c r="E24" s="23"/>
      <c r="F24" s="23"/>
      <c r="G24" s="23"/>
      <c r="H24" s="24"/>
    </row>
    <row r="25">
      <c r="A25" s="34">
        <v>2.0</v>
      </c>
      <c r="B25" s="35" t="s">
        <v>144</v>
      </c>
      <c r="C25" s="36" t="s">
        <v>145</v>
      </c>
      <c r="D25" s="37" t="s">
        <v>146</v>
      </c>
      <c r="E25" s="23"/>
      <c r="F25" s="23"/>
      <c r="G25" s="23"/>
      <c r="H25" s="24"/>
    </row>
    <row r="26">
      <c r="A26" s="34">
        <v>3.0</v>
      </c>
      <c r="B26" s="35" t="s">
        <v>148</v>
      </c>
      <c r="C26" s="36" t="s">
        <v>150</v>
      </c>
      <c r="D26" s="37" t="s">
        <v>151</v>
      </c>
      <c r="E26" s="23"/>
      <c r="F26" s="23"/>
      <c r="G26" s="23"/>
      <c r="H26" s="24"/>
    </row>
    <row r="27">
      <c r="A27" s="34">
        <v>4.0</v>
      </c>
      <c r="B27" s="35" t="s">
        <v>153</v>
      </c>
      <c r="C27" s="36" t="s">
        <v>154</v>
      </c>
      <c r="D27" s="37" t="s">
        <v>155</v>
      </c>
      <c r="E27" s="23"/>
      <c r="F27" s="23"/>
      <c r="G27" s="23"/>
      <c r="H27" s="24"/>
    </row>
    <row r="28">
      <c r="A28" s="34">
        <v>5.0</v>
      </c>
      <c r="B28" s="35" t="s">
        <v>157</v>
      </c>
      <c r="C28" s="36" t="s">
        <v>158</v>
      </c>
      <c r="D28" s="37" t="s">
        <v>155</v>
      </c>
      <c r="E28" s="23"/>
      <c r="F28" s="23"/>
      <c r="G28" s="23"/>
      <c r="H28" s="24"/>
    </row>
    <row r="29">
      <c r="A29" s="34">
        <v>6.0</v>
      </c>
      <c r="B29" s="35" t="s">
        <v>161</v>
      </c>
      <c r="C29" s="36" t="s">
        <v>163</v>
      </c>
      <c r="D29" s="37" t="s">
        <v>155</v>
      </c>
      <c r="E29" s="23"/>
      <c r="F29" s="23"/>
      <c r="G29" s="23"/>
      <c r="H29" s="24"/>
    </row>
    <row r="30">
      <c r="A30" s="34">
        <v>7.0</v>
      </c>
      <c r="B30" s="35" t="s">
        <v>165</v>
      </c>
      <c r="C30" s="36" t="s">
        <v>166</v>
      </c>
      <c r="D30" s="37" t="s">
        <v>155</v>
      </c>
      <c r="E30" s="23"/>
      <c r="F30" s="23"/>
      <c r="G30" s="23"/>
      <c r="H30" s="24"/>
    </row>
    <row r="31">
      <c r="A31" s="34">
        <v>8.0</v>
      </c>
      <c r="B31" s="35" t="s">
        <v>169</v>
      </c>
      <c r="C31" s="36" t="s">
        <v>170</v>
      </c>
      <c r="D31" s="37" t="s">
        <v>155</v>
      </c>
      <c r="E31" s="23"/>
      <c r="F31" s="23"/>
      <c r="G31" s="23"/>
      <c r="H31" s="24"/>
    </row>
    <row r="32">
      <c r="A32" s="34">
        <v>9.0</v>
      </c>
      <c r="B32" s="35" t="s">
        <v>173</v>
      </c>
      <c r="C32" s="36" t="s">
        <v>175</v>
      </c>
      <c r="D32" s="37" t="s">
        <v>155</v>
      </c>
      <c r="E32" s="23"/>
      <c r="F32" s="23"/>
      <c r="G32" s="23"/>
      <c r="H32" s="24"/>
    </row>
    <row r="33">
      <c r="A33" s="34">
        <v>10.0</v>
      </c>
      <c r="B33" s="35" t="s">
        <v>177</v>
      </c>
      <c r="C33" s="36" t="s">
        <v>179</v>
      </c>
      <c r="D33" s="37" t="s">
        <v>146</v>
      </c>
      <c r="E33" s="23"/>
      <c r="F33" s="23"/>
      <c r="G33" s="23"/>
      <c r="H33" s="24"/>
    </row>
    <row r="34">
      <c r="A34" s="34">
        <v>11.0</v>
      </c>
      <c r="B34" s="35" t="s">
        <v>184</v>
      </c>
      <c r="C34" s="36" t="s">
        <v>186</v>
      </c>
      <c r="D34" s="37" t="s">
        <v>151</v>
      </c>
      <c r="E34" s="23"/>
      <c r="F34" s="23"/>
      <c r="G34" s="23"/>
      <c r="H34" s="24"/>
    </row>
    <row r="35">
      <c r="A35" s="34">
        <v>12.0</v>
      </c>
      <c r="B35" s="35" t="s">
        <v>188</v>
      </c>
      <c r="C35" s="36" t="s">
        <v>189</v>
      </c>
      <c r="D35" s="37" t="s">
        <v>190</v>
      </c>
      <c r="E35" s="23"/>
      <c r="F35" s="23"/>
      <c r="G35" s="23"/>
      <c r="H35" s="24"/>
    </row>
    <row r="36" ht="15.75" customHeight="1">
      <c r="A36" s="15"/>
      <c r="B36" s="15"/>
      <c r="C36" s="15"/>
      <c r="D36" s="15"/>
      <c r="E36" s="15"/>
      <c r="F36" s="15"/>
      <c r="G36" s="15"/>
      <c r="H36" s="15"/>
    </row>
    <row r="37" ht="15.75" customHeight="1"/>
    <row r="38" ht="21.75" customHeight="1">
      <c r="A38" s="12" t="s">
        <v>192</v>
      </c>
      <c r="B38" s="11"/>
      <c r="C38" s="11"/>
      <c r="D38" s="11"/>
      <c r="E38" s="11"/>
      <c r="F38" s="11"/>
      <c r="G38" s="11"/>
      <c r="H38" s="11"/>
    </row>
    <row r="39" ht="15.75" customHeight="1">
      <c r="A39" s="15"/>
      <c r="B39" s="15"/>
      <c r="C39" s="15"/>
      <c r="D39" s="15"/>
      <c r="E39" s="15"/>
      <c r="F39" s="15"/>
      <c r="G39" s="15"/>
      <c r="H39" s="15"/>
    </row>
    <row r="40" ht="21.75" customHeight="1">
      <c r="A40" s="33" t="s">
        <v>195</v>
      </c>
      <c r="B40" s="24"/>
      <c r="C40" s="33" t="s">
        <v>197</v>
      </c>
      <c r="D40" s="23"/>
      <c r="E40" s="24"/>
      <c r="F40" s="33" t="s">
        <v>199</v>
      </c>
      <c r="G40" s="23"/>
      <c r="H40" s="24"/>
    </row>
    <row r="41" ht="99.75" customHeight="1">
      <c r="A41" s="52" t="s">
        <v>201</v>
      </c>
      <c r="B41" s="24"/>
      <c r="C41" s="54" t="s">
        <v>203</v>
      </c>
      <c r="D41" s="23"/>
      <c r="E41" s="24"/>
      <c r="F41" s="54" t="s">
        <v>205</v>
      </c>
      <c r="G41" s="23"/>
      <c r="H41" s="24"/>
    </row>
    <row r="42" ht="99.75" customHeight="1">
      <c r="A42" s="52" t="s">
        <v>206</v>
      </c>
      <c r="B42" s="24"/>
      <c r="C42" s="54" t="s">
        <v>207</v>
      </c>
      <c r="D42" s="23"/>
      <c r="E42" s="24"/>
      <c r="F42" s="54" t="s">
        <v>208</v>
      </c>
      <c r="G42" s="23"/>
      <c r="H42" s="24"/>
    </row>
    <row r="43" ht="15.75" customHeight="1">
      <c r="A43" s="15"/>
      <c r="B43" s="15"/>
      <c r="C43" s="15"/>
      <c r="D43" s="15"/>
      <c r="E43" s="15"/>
      <c r="F43" s="15"/>
      <c r="G43" s="15"/>
      <c r="H43" s="15"/>
    </row>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7">
    <mergeCell ref="A1:H1"/>
    <mergeCell ref="B3:H3"/>
    <mergeCell ref="A5:H5"/>
    <mergeCell ref="A7:H7"/>
    <mergeCell ref="A8:H8"/>
    <mergeCell ref="A9:H9"/>
    <mergeCell ref="A12:H12"/>
    <mergeCell ref="D14:H14"/>
    <mergeCell ref="D15:H15"/>
    <mergeCell ref="D16:H16"/>
    <mergeCell ref="D17:H17"/>
    <mergeCell ref="D18:H18"/>
    <mergeCell ref="D19:H19"/>
    <mergeCell ref="A21:H21"/>
    <mergeCell ref="D23:H23"/>
    <mergeCell ref="D24:H24"/>
    <mergeCell ref="D25:H25"/>
    <mergeCell ref="D26:H26"/>
    <mergeCell ref="D27:H27"/>
    <mergeCell ref="D28:H28"/>
    <mergeCell ref="D29:H29"/>
    <mergeCell ref="D30:H30"/>
    <mergeCell ref="D31:H31"/>
    <mergeCell ref="D32:H32"/>
    <mergeCell ref="D33:H33"/>
    <mergeCell ref="D34:H34"/>
    <mergeCell ref="D35:H35"/>
    <mergeCell ref="A38:H38"/>
    <mergeCell ref="C42:E42"/>
    <mergeCell ref="F42:H42"/>
    <mergeCell ref="A40:B40"/>
    <mergeCell ref="C40:E40"/>
    <mergeCell ref="F40:H40"/>
    <mergeCell ref="A41:B41"/>
    <mergeCell ref="C41:E41"/>
    <mergeCell ref="F41:H41"/>
    <mergeCell ref="A42:B42"/>
  </mergeCells>
  <printOptions/>
  <pageMargins bottom="1.0" footer="0.0" header="0.0" left="0.75" right="0.75" top="1.0"/>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6.0"/>
    <col customWidth="1" min="2" max="2" width="22.0"/>
    <col customWidth="1" min="3" max="10" width="14.0"/>
    <col customWidth="1" min="11" max="26" width="8.71"/>
  </cols>
  <sheetData>
    <row r="1" ht="36.0" customHeight="1">
      <c r="A1" s="1" t="s">
        <v>107</v>
      </c>
      <c r="B1" s="3"/>
      <c r="C1" s="3"/>
      <c r="D1" s="3"/>
      <c r="E1" s="3"/>
      <c r="F1" s="3"/>
      <c r="G1" s="3"/>
      <c r="H1" s="3"/>
      <c r="I1" s="3"/>
      <c r="J1" s="4"/>
    </row>
    <row r="3" ht="55.5" customHeight="1">
      <c r="A3" s="7" t="s">
        <v>67</v>
      </c>
      <c r="B3" s="10" t="s">
        <v>112</v>
      </c>
    </row>
    <row r="5" ht="21.75" customHeight="1">
      <c r="A5" s="12" t="s">
        <v>114</v>
      </c>
      <c r="B5" s="11"/>
      <c r="C5" s="11"/>
      <c r="D5" s="11"/>
      <c r="E5" s="11"/>
      <c r="F5" s="11"/>
      <c r="G5" s="11"/>
      <c r="H5" s="11"/>
      <c r="I5" s="11"/>
      <c r="J5" s="11"/>
    </row>
    <row r="6">
      <c r="A6" s="15"/>
      <c r="B6" s="15"/>
      <c r="C6" s="15"/>
      <c r="D6" s="15"/>
      <c r="E6" s="15"/>
      <c r="F6" s="15"/>
      <c r="G6" s="15"/>
      <c r="H6" s="15"/>
      <c r="I6" s="15"/>
      <c r="J6" s="15"/>
    </row>
    <row r="7" ht="21.75" customHeight="1">
      <c r="A7" s="17" t="s">
        <v>119</v>
      </c>
    </row>
    <row r="8" ht="21.75" customHeight="1">
      <c r="A8" s="17" t="s">
        <v>121</v>
      </c>
    </row>
    <row r="9" ht="21.75" customHeight="1">
      <c r="A9" s="17" t="s">
        <v>122</v>
      </c>
    </row>
    <row r="10" ht="21.75" customHeight="1">
      <c r="A10" s="17" t="s">
        <v>123</v>
      </c>
    </row>
    <row r="11">
      <c r="A11" s="15"/>
      <c r="B11" s="15"/>
      <c r="C11" s="15"/>
      <c r="D11" s="15"/>
      <c r="E11" s="15"/>
      <c r="F11" s="15"/>
      <c r="G11" s="15"/>
      <c r="H11" s="15"/>
      <c r="I11" s="15"/>
      <c r="J11" s="15"/>
    </row>
    <row r="12" ht="21.75" customHeight="1">
      <c r="A12" s="12" t="s">
        <v>125</v>
      </c>
      <c r="B12" s="11"/>
      <c r="C12" s="11"/>
      <c r="D12" s="11"/>
      <c r="E12" s="11"/>
      <c r="F12" s="11"/>
      <c r="G12" s="11"/>
      <c r="H12" s="11"/>
      <c r="I12" s="11"/>
      <c r="J12" s="11"/>
    </row>
    <row r="13">
      <c r="A13" s="15"/>
      <c r="B13" s="15"/>
      <c r="C13" s="15"/>
      <c r="D13" s="15"/>
      <c r="E13" s="15"/>
      <c r="F13" s="15"/>
      <c r="G13" s="15"/>
      <c r="H13" s="15"/>
      <c r="I13" s="15"/>
      <c r="J13" s="15"/>
    </row>
    <row r="14" ht="21.75" customHeight="1">
      <c r="A14" s="17" t="s">
        <v>130</v>
      </c>
    </row>
    <row r="15" ht="15.0" customHeight="1"/>
    <row r="16" ht="21.75" customHeight="1">
      <c r="B16" s="38" t="s">
        <v>131</v>
      </c>
      <c r="C16" s="23"/>
      <c r="D16" s="23"/>
      <c r="E16" s="23"/>
      <c r="F16" s="24"/>
      <c r="G16" s="39"/>
    </row>
    <row r="17" ht="24.0" customHeight="1">
      <c r="B17" s="40" t="s">
        <v>133</v>
      </c>
      <c r="C17" s="23"/>
      <c r="D17" s="23"/>
      <c r="E17" s="23"/>
      <c r="F17" s="24"/>
      <c r="G17" s="41">
        <f>ROUND(AVERAGE('Raw — Survey Data'!C5:C102),2)</f>
        <v>4.05</v>
      </c>
    </row>
    <row r="18" ht="24.0" customHeight="1">
      <c r="B18" s="40" t="s">
        <v>141</v>
      </c>
      <c r="C18" s="23"/>
      <c r="D18" s="23"/>
      <c r="E18" s="23"/>
      <c r="F18" s="24"/>
      <c r="G18" s="41">
        <f>ROUND(COUNTIF('Raw — Survey Data'!C5:C102,"&gt;=4")/COUNTA('Raw — Survey Data'!C5:C102),2)</f>
        <v>0.72</v>
      </c>
    </row>
    <row r="19" ht="24.0" customHeight="1">
      <c r="B19" s="40" t="s">
        <v>152</v>
      </c>
      <c r="C19" s="23"/>
      <c r="D19" s="23"/>
      <c r="E19" s="23"/>
      <c r="F19" s="24"/>
      <c r="G19" s="41">
        <f>ROUND(AVERAGE('Raw — Survey Data'!K5:K102),2)</f>
        <v>2.79</v>
      </c>
    </row>
    <row r="20" ht="24.0" customHeight="1">
      <c r="B20" s="40" t="s">
        <v>159</v>
      </c>
      <c r="C20" s="23"/>
      <c r="D20" s="23"/>
      <c r="E20" s="23"/>
      <c r="F20" s="24"/>
      <c r="G20" s="41">
        <f>COUNTA('Raw — Survey Data'!C5:C102)</f>
        <v>98</v>
      </c>
    </row>
    <row r="21" ht="24.0" customHeight="1">
      <c r="B21" s="40"/>
      <c r="C21" s="23"/>
      <c r="D21" s="23"/>
      <c r="E21" s="23"/>
      <c r="F21" s="24"/>
      <c r="G21" s="41"/>
    </row>
    <row r="22" ht="15.75" customHeight="1"/>
    <row r="23" ht="67.5" customHeight="1">
      <c r="B23" s="44" t="s">
        <v>167</v>
      </c>
    </row>
    <row r="24" ht="15.75" customHeight="1"/>
    <row r="25" ht="21.75" customHeight="1">
      <c r="A25" s="12" t="s">
        <v>168</v>
      </c>
      <c r="B25" s="11"/>
      <c r="C25" s="11"/>
      <c r="D25" s="11"/>
      <c r="E25" s="11"/>
      <c r="F25" s="11"/>
      <c r="G25" s="11"/>
      <c r="H25" s="11"/>
      <c r="I25" s="11"/>
      <c r="J25" s="11"/>
    </row>
    <row r="26" ht="15.75" customHeight="1">
      <c r="A26" s="15"/>
      <c r="B26" s="15"/>
      <c r="C26" s="15"/>
      <c r="D26" s="15"/>
      <c r="E26" s="15"/>
      <c r="F26" s="15"/>
      <c r="G26" s="15"/>
      <c r="H26" s="15"/>
      <c r="I26" s="15"/>
      <c r="J26" s="15"/>
    </row>
    <row r="27" ht="21.75" customHeight="1">
      <c r="A27" s="17" t="s">
        <v>174</v>
      </c>
    </row>
    <row r="28" ht="15.75" customHeight="1">
      <c r="A28" s="15"/>
      <c r="B28" s="15"/>
      <c r="C28" s="15"/>
      <c r="D28" s="15"/>
      <c r="E28" s="15"/>
      <c r="F28" s="15"/>
      <c r="G28" s="15"/>
      <c r="H28" s="15"/>
      <c r="I28" s="15"/>
      <c r="J28" s="15"/>
    </row>
    <row r="29" ht="21.75" customHeight="1">
      <c r="A29" s="15"/>
      <c r="B29" s="33" t="s">
        <v>178</v>
      </c>
      <c r="C29" s="23"/>
      <c r="D29" s="23"/>
      <c r="E29" s="23"/>
      <c r="F29" s="24"/>
      <c r="G29" s="45" t="s">
        <v>181</v>
      </c>
      <c r="H29" s="46" t="s">
        <v>185</v>
      </c>
      <c r="I29" s="23"/>
      <c r="J29" s="24"/>
    </row>
    <row r="30" ht="21.75" customHeight="1">
      <c r="A30" s="15"/>
      <c r="B30" s="47" t="s">
        <v>39</v>
      </c>
      <c r="C30" s="23"/>
      <c r="D30" s="23"/>
      <c r="E30" s="23"/>
      <c r="F30" s="24"/>
      <c r="G30" s="48">
        <f>COUNTIF('Raw — Survey Data'!B5:B102,"History (required)")</f>
        <v>12</v>
      </c>
      <c r="H30" s="49">
        <f>G30/G35</f>
        <v>0.1224489796</v>
      </c>
      <c r="I30" s="23"/>
      <c r="J30" s="24"/>
    </row>
    <row r="31" ht="21.75" customHeight="1">
      <c r="A31" s="15"/>
      <c r="B31" s="50" t="s">
        <v>44</v>
      </c>
      <c r="C31" s="23"/>
      <c r="D31" s="23"/>
      <c r="E31" s="23"/>
      <c r="F31" s="24"/>
      <c r="G31" s="55">
        <f>COUNTIF('Raw — Survey Data'!B5:B102,"Public Health")</f>
        <v>29</v>
      </c>
      <c r="H31" s="58">
        <f>G31/G35</f>
        <v>0.2959183673</v>
      </c>
      <c r="I31" s="23"/>
      <c r="J31" s="24"/>
    </row>
    <row r="32" ht="21.75" customHeight="1">
      <c r="A32" s="15"/>
      <c r="B32" s="47" t="s">
        <v>47</v>
      </c>
      <c r="C32" s="23"/>
      <c r="D32" s="23"/>
      <c r="E32" s="23"/>
      <c r="F32" s="24"/>
      <c r="G32" s="48">
        <f>COUNTIF('Raw — Survey Data'!B5:B102,"Pre-Health / Biology")</f>
        <v>22</v>
      </c>
      <c r="H32" s="49">
        <f>G32/G35</f>
        <v>0.2244897959</v>
      </c>
      <c r="I32" s="23"/>
      <c r="J32" s="24"/>
    </row>
    <row r="33" ht="21.75" customHeight="1">
      <c r="A33" s="15"/>
      <c r="B33" s="47" t="s">
        <v>51</v>
      </c>
      <c r="C33" s="23"/>
      <c r="D33" s="23"/>
      <c r="E33" s="23"/>
      <c r="F33" s="24"/>
      <c r="G33" s="48">
        <f>COUNTIF('Raw — Survey Data'!B5:B102,"Sociology")</f>
        <v>18</v>
      </c>
      <c r="H33" s="49">
        <f>G33/G35</f>
        <v>0.1836734694</v>
      </c>
      <c r="I33" s="23"/>
      <c r="J33" s="24"/>
    </row>
    <row r="34" ht="21.75" customHeight="1">
      <c r="A34" s="15"/>
      <c r="B34" s="47" t="s">
        <v>34</v>
      </c>
      <c r="C34" s="23"/>
      <c r="D34" s="23"/>
      <c r="E34" s="23"/>
      <c r="F34" s="24"/>
      <c r="G34" s="48">
        <f>COUNTIF('Raw — Survey Data'!B5:B102,"Other / Undeclared")</f>
        <v>17</v>
      </c>
      <c r="H34" s="49">
        <f>G34/G35</f>
        <v>0.1734693878</v>
      </c>
      <c r="I34" s="23"/>
      <c r="J34" s="24"/>
    </row>
    <row r="35" ht="21.75" customHeight="1">
      <c r="A35" s="15"/>
      <c r="B35" s="65" t="s">
        <v>215</v>
      </c>
      <c r="C35" s="23"/>
      <c r="D35" s="23"/>
      <c r="E35" s="23"/>
      <c r="F35" s="24"/>
      <c r="G35" s="66">
        <f>SUM(G30:G34)</f>
        <v>98</v>
      </c>
      <c r="H35" s="67">
        <f>H30+H31+H32+H33+H34</f>
        <v>1</v>
      </c>
      <c r="I35" s="23"/>
      <c r="J35" s="24"/>
    </row>
    <row r="36" ht="15.75" customHeight="1">
      <c r="A36" s="15"/>
      <c r="B36" s="15"/>
      <c r="C36" s="15"/>
      <c r="D36" s="15"/>
      <c r="E36" s="15"/>
      <c r="F36" s="15"/>
      <c r="G36" s="15"/>
      <c r="H36" s="15"/>
      <c r="I36" s="15"/>
      <c r="J36" s="15"/>
    </row>
    <row r="37" ht="21.75" customHeight="1">
      <c r="A37" s="12" t="s">
        <v>217</v>
      </c>
      <c r="B37" s="11"/>
      <c r="C37" s="11"/>
      <c r="D37" s="11"/>
      <c r="E37" s="11"/>
      <c r="F37" s="11"/>
      <c r="G37" s="11"/>
      <c r="H37" s="11"/>
      <c r="I37" s="11"/>
      <c r="J37" s="11"/>
    </row>
    <row r="38" ht="15.75" customHeight="1"/>
    <row r="39" ht="39.75" customHeight="1">
      <c r="A39" s="70" t="s">
        <v>220</v>
      </c>
    </row>
    <row r="40" ht="43.5" customHeight="1">
      <c r="A40" s="70" t="s">
        <v>222</v>
      </c>
    </row>
    <row r="41" ht="21.75" customHeight="1">
      <c r="A41" s="70" t="s">
        <v>224</v>
      </c>
    </row>
    <row r="42" ht="15.75" customHeight="1"/>
    <row r="43" ht="42.75" customHeight="1">
      <c r="A43" s="71" t="s">
        <v>225</v>
      </c>
      <c r="B43" s="72" t="s">
        <v>226</v>
      </c>
    </row>
    <row r="44" ht="60.0" customHeight="1">
      <c r="B44" s="75" t="s">
        <v>227</v>
      </c>
      <c r="C44" s="23"/>
      <c r="D44" s="23"/>
      <c r="E44" s="23"/>
      <c r="F44" s="23"/>
      <c r="G44" s="23"/>
      <c r="H44" s="23"/>
      <c r="I44" s="23"/>
      <c r="J44" s="24"/>
    </row>
    <row r="45" ht="42.75" customHeight="1">
      <c r="A45" s="71" t="s">
        <v>232</v>
      </c>
      <c r="B45" s="72" t="s">
        <v>233</v>
      </c>
    </row>
    <row r="46" ht="60.0" customHeight="1">
      <c r="B46" s="77" t="s">
        <v>235</v>
      </c>
      <c r="C46" s="23"/>
      <c r="D46" s="23"/>
      <c r="E46" s="23"/>
      <c r="F46" s="23"/>
      <c r="G46" s="23"/>
      <c r="H46" s="23"/>
      <c r="I46" s="23"/>
      <c r="J46" s="24"/>
    </row>
    <row r="47" ht="42.75" customHeight="1">
      <c r="A47" s="71" t="s">
        <v>240</v>
      </c>
      <c r="B47" s="72" t="s">
        <v>241</v>
      </c>
    </row>
    <row r="48" ht="60.0" customHeight="1">
      <c r="B48" s="77" t="s">
        <v>242</v>
      </c>
      <c r="C48" s="23"/>
      <c r="D48" s="23"/>
      <c r="E48" s="23"/>
      <c r="F48" s="23"/>
      <c r="G48" s="23"/>
      <c r="H48" s="23"/>
      <c r="I48" s="23"/>
      <c r="J48" s="24"/>
    </row>
    <row r="49" ht="42.75" customHeight="1">
      <c r="A49" s="71" t="s">
        <v>246</v>
      </c>
      <c r="B49" s="72" t="s">
        <v>248</v>
      </c>
    </row>
    <row r="50" ht="60.0" customHeight="1">
      <c r="B50" s="77" t="s">
        <v>250</v>
      </c>
      <c r="C50" s="23"/>
      <c r="D50" s="23"/>
      <c r="E50" s="23"/>
      <c r="F50" s="23"/>
      <c r="G50" s="23"/>
      <c r="H50" s="23"/>
      <c r="I50" s="23"/>
      <c r="J50" s="24"/>
    </row>
    <row r="51" ht="15.75" customHeight="1">
      <c r="B51" s="79"/>
      <c r="C51" s="79"/>
      <c r="D51" s="79"/>
      <c r="E51" s="79"/>
      <c r="F51" s="79"/>
      <c r="G51" s="79"/>
      <c r="H51" s="79"/>
      <c r="I51" s="79"/>
      <c r="J51" s="79"/>
    </row>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4">
    <mergeCell ref="A1:J1"/>
    <mergeCell ref="B3:J3"/>
    <mergeCell ref="A5:J5"/>
    <mergeCell ref="A7:J7"/>
    <mergeCell ref="A8:J8"/>
    <mergeCell ref="A9:J9"/>
    <mergeCell ref="A10:J10"/>
    <mergeCell ref="A12:J12"/>
    <mergeCell ref="A14:J14"/>
    <mergeCell ref="B16:F16"/>
    <mergeCell ref="B17:F17"/>
    <mergeCell ref="B18:F18"/>
    <mergeCell ref="B19:F19"/>
    <mergeCell ref="B20:F20"/>
    <mergeCell ref="B21:F21"/>
    <mergeCell ref="B23:J23"/>
    <mergeCell ref="A25:J25"/>
    <mergeCell ref="A27:J27"/>
    <mergeCell ref="B29:F29"/>
    <mergeCell ref="H29:J29"/>
    <mergeCell ref="H30:J30"/>
    <mergeCell ref="H33:J33"/>
    <mergeCell ref="H34:J34"/>
    <mergeCell ref="B30:F30"/>
    <mergeCell ref="B31:F31"/>
    <mergeCell ref="H31:J31"/>
    <mergeCell ref="B32:F32"/>
    <mergeCell ref="H32:J32"/>
    <mergeCell ref="B33:F33"/>
    <mergeCell ref="B34:F34"/>
    <mergeCell ref="B44:J44"/>
    <mergeCell ref="B45:J45"/>
    <mergeCell ref="B46:J46"/>
    <mergeCell ref="B47:J47"/>
    <mergeCell ref="B48:J48"/>
    <mergeCell ref="B49:J49"/>
    <mergeCell ref="B50:J50"/>
    <mergeCell ref="B35:F35"/>
    <mergeCell ref="H35:J35"/>
    <mergeCell ref="A37:J37"/>
    <mergeCell ref="A39:J39"/>
    <mergeCell ref="A40:J40"/>
    <mergeCell ref="A41:J41"/>
    <mergeCell ref="B43:J43"/>
  </mergeCells>
  <printOptions/>
  <pageMargins bottom="1.0" footer="0.0" header="0.0" left="0.75" right="0.75" top="1.0"/>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6.0"/>
    <col customWidth="1" min="2" max="2" width="32.0"/>
    <col customWidth="1" min="3" max="3" width="14.0"/>
    <col customWidth="1" min="4" max="4" width="16.43"/>
    <col customWidth="1" min="5" max="5" width="16.57"/>
    <col customWidth="1" min="6" max="6" width="19.29"/>
    <col customWidth="1" min="7" max="7" width="24.0"/>
    <col customWidth="1" min="8" max="8" width="14.0"/>
    <col customWidth="1" min="9" max="26" width="8.71"/>
  </cols>
  <sheetData>
    <row r="1" ht="36.0" customHeight="1">
      <c r="A1" s="42" t="s">
        <v>162</v>
      </c>
      <c r="B1" s="43"/>
      <c r="C1" s="43"/>
      <c r="D1" s="43"/>
      <c r="E1" s="43"/>
      <c r="F1" s="43"/>
      <c r="G1" s="43"/>
      <c r="H1" s="43"/>
    </row>
    <row r="3" ht="55.5" customHeight="1">
      <c r="A3" s="7" t="s">
        <v>73</v>
      </c>
      <c r="B3" s="10" t="s">
        <v>171</v>
      </c>
    </row>
    <row r="5" ht="21.75" customHeight="1">
      <c r="A5" s="12" t="s">
        <v>172</v>
      </c>
      <c r="B5" s="11"/>
      <c r="C5" s="11"/>
      <c r="D5" s="11"/>
      <c r="E5" s="11"/>
      <c r="F5" s="11"/>
      <c r="G5" s="11"/>
      <c r="H5" s="11"/>
    </row>
    <row r="6">
      <c r="A6" s="15"/>
      <c r="B6" s="15"/>
      <c r="C6" s="15"/>
      <c r="D6" s="15"/>
      <c r="E6" s="15"/>
      <c r="F6" s="15"/>
      <c r="G6" s="15"/>
      <c r="H6" s="15"/>
    </row>
    <row r="7" ht="21.75" customHeight="1">
      <c r="A7" s="17" t="s">
        <v>180</v>
      </c>
    </row>
    <row r="8" ht="21.75" customHeight="1">
      <c r="A8" s="17" t="s">
        <v>182</v>
      </c>
    </row>
    <row r="9">
      <c r="A9" s="15"/>
      <c r="B9" s="15"/>
      <c r="C9" s="15"/>
      <c r="D9" s="15"/>
      <c r="E9" s="15"/>
      <c r="F9" s="15"/>
      <c r="G9" s="15"/>
      <c r="H9" s="15"/>
    </row>
    <row r="10">
      <c r="A10" s="15"/>
      <c r="B10" s="15"/>
      <c r="C10" s="15"/>
      <c r="D10" s="15"/>
      <c r="E10" s="15"/>
      <c r="F10" s="15"/>
      <c r="G10" s="15"/>
      <c r="H10" s="15"/>
    </row>
    <row r="11" ht="21.75" customHeight="1">
      <c r="A11" s="12" t="s">
        <v>191</v>
      </c>
      <c r="B11" s="11"/>
      <c r="C11" s="11"/>
      <c r="D11" s="11"/>
      <c r="E11" s="11"/>
      <c r="F11" s="11"/>
      <c r="G11" s="11"/>
      <c r="H11" s="11"/>
    </row>
    <row r="12">
      <c r="A12" s="15"/>
      <c r="B12" s="15"/>
      <c r="C12" s="15"/>
      <c r="D12" s="15"/>
      <c r="E12" s="15"/>
      <c r="F12" s="15"/>
      <c r="G12" s="15"/>
      <c r="H12" s="15"/>
    </row>
    <row r="13" ht="21.75" customHeight="1">
      <c r="A13" s="17" t="s">
        <v>193</v>
      </c>
    </row>
    <row r="14" ht="21.75" customHeight="1">
      <c r="A14" s="17" t="s">
        <v>194</v>
      </c>
    </row>
    <row r="15" ht="21.75" customHeight="1">
      <c r="A15" s="17" t="s">
        <v>196</v>
      </c>
    </row>
    <row r="17" ht="21.75" customHeight="1">
      <c r="B17" s="51" t="s">
        <v>198</v>
      </c>
    </row>
    <row r="18" ht="21.75" customHeight="1">
      <c r="B18" s="53" t="s">
        <v>200</v>
      </c>
      <c r="C18" s="23"/>
      <c r="D18" s="24"/>
      <c r="E18" s="56" t="s">
        <v>204</v>
      </c>
      <c r="F18" s="57" t="s">
        <v>185</v>
      </c>
      <c r="G18" s="24"/>
    </row>
    <row r="19" ht="21.75" customHeight="1">
      <c r="B19" s="59" t="s">
        <v>209</v>
      </c>
      <c r="C19" s="23"/>
      <c r="D19" s="24"/>
      <c r="E19" s="60">
        <v>45.0</v>
      </c>
      <c r="F19" s="61">
        <v>0.459</v>
      </c>
      <c r="G19" s="24"/>
    </row>
    <row r="20" ht="21.75" customHeight="1">
      <c r="B20" s="62" t="s">
        <v>210</v>
      </c>
      <c r="C20" s="23"/>
      <c r="D20" s="24"/>
      <c r="E20" s="63">
        <v>41.0</v>
      </c>
      <c r="F20" s="64">
        <v>0.418</v>
      </c>
      <c r="G20" s="24"/>
    </row>
    <row r="21" ht="21.75" customHeight="1">
      <c r="B21" s="62" t="s">
        <v>212</v>
      </c>
      <c r="C21" s="23"/>
      <c r="D21" s="24"/>
      <c r="E21" s="63">
        <v>35.0</v>
      </c>
      <c r="F21" s="64">
        <v>0.357</v>
      </c>
      <c r="G21" s="24"/>
    </row>
    <row r="22" ht="21.75" customHeight="1">
      <c r="B22" s="62" t="s">
        <v>213</v>
      </c>
      <c r="C22" s="23"/>
      <c r="D22" s="24"/>
      <c r="E22" s="63">
        <v>20.0</v>
      </c>
      <c r="F22" s="64">
        <v>0.204</v>
      </c>
      <c r="G22" s="24"/>
    </row>
    <row r="23" ht="21.75" customHeight="1">
      <c r="B23" s="62" t="s">
        <v>214</v>
      </c>
      <c r="C23" s="23"/>
      <c r="D23" s="24"/>
      <c r="E23" s="63">
        <v>13.0</v>
      </c>
      <c r="F23" s="64">
        <v>0.133</v>
      </c>
      <c r="G23" s="24"/>
    </row>
    <row r="24" ht="21.75" customHeight="1">
      <c r="B24" s="62" t="s">
        <v>147</v>
      </c>
      <c r="C24" s="23"/>
      <c r="D24" s="24"/>
      <c r="E24" s="63">
        <v>5.0</v>
      </c>
      <c r="F24" s="64">
        <v>0.051</v>
      </c>
      <c r="G24" s="24"/>
    </row>
    <row r="25" ht="44.25" customHeight="1">
      <c r="B25" s="68" t="s">
        <v>216</v>
      </c>
    </row>
    <row r="26" ht="15.75" customHeight="1"/>
    <row r="27" ht="21.75" customHeight="1">
      <c r="B27" s="51" t="s">
        <v>218</v>
      </c>
    </row>
    <row r="28" ht="21.75" customHeight="1">
      <c r="B28" s="69" t="s">
        <v>144</v>
      </c>
      <c r="C28" s="56" t="s">
        <v>204</v>
      </c>
      <c r="D28" s="69" t="s">
        <v>221</v>
      </c>
      <c r="E28" s="53" t="s">
        <v>223</v>
      </c>
      <c r="F28" s="23"/>
      <c r="G28" s="24"/>
    </row>
    <row r="29">
      <c r="B29" s="73" t="s">
        <v>44</v>
      </c>
      <c r="C29" s="74">
        <v>29.0</v>
      </c>
      <c r="D29" s="76" t="s">
        <v>229</v>
      </c>
      <c r="E29" s="62" t="s">
        <v>230</v>
      </c>
      <c r="F29" s="23"/>
      <c r="G29" s="24"/>
    </row>
    <row r="30">
      <c r="B30" s="73" t="s">
        <v>47</v>
      </c>
      <c r="C30" s="74">
        <v>22.0</v>
      </c>
      <c r="D30" s="76" t="s">
        <v>229</v>
      </c>
      <c r="E30" s="62" t="s">
        <v>236</v>
      </c>
      <c r="F30" s="23"/>
      <c r="G30" s="24"/>
    </row>
    <row r="31">
      <c r="B31" s="73" t="s">
        <v>51</v>
      </c>
      <c r="C31" s="74">
        <v>18.0</v>
      </c>
      <c r="D31" s="76" t="s">
        <v>244</v>
      </c>
      <c r="E31" s="62" t="s">
        <v>245</v>
      </c>
      <c r="F31" s="23"/>
      <c r="G31" s="24"/>
    </row>
    <row r="32">
      <c r="B32" s="73" t="s">
        <v>34</v>
      </c>
      <c r="C32" s="74">
        <v>17.0</v>
      </c>
      <c r="D32" s="76" t="s">
        <v>244</v>
      </c>
      <c r="E32" s="62" t="s">
        <v>254</v>
      </c>
      <c r="F32" s="23"/>
      <c r="G32" s="24"/>
    </row>
    <row r="33">
      <c r="B33" s="73" t="s">
        <v>39</v>
      </c>
      <c r="C33" s="74">
        <v>12.0</v>
      </c>
      <c r="D33" s="76" t="s">
        <v>267</v>
      </c>
      <c r="E33" s="62" t="s">
        <v>269</v>
      </c>
      <c r="F33" s="23"/>
      <c r="G33" s="24"/>
    </row>
    <row r="34" ht="21.75" customHeight="1">
      <c r="B34" s="51" t="s">
        <v>270</v>
      </c>
    </row>
    <row r="35" ht="74.25" customHeight="1">
      <c r="B35" s="85" t="s">
        <v>271</v>
      </c>
      <c r="C35" s="23"/>
      <c r="D35" s="23"/>
      <c r="E35" s="23"/>
      <c r="F35" s="23"/>
      <c r="G35" s="24"/>
    </row>
    <row r="36" ht="15.75" customHeight="1"/>
    <row r="37" ht="15.75" customHeight="1"/>
    <row r="38" ht="21.75" customHeight="1">
      <c r="A38" s="12" t="s">
        <v>273</v>
      </c>
      <c r="B38" s="11"/>
      <c r="C38" s="11"/>
      <c r="D38" s="11"/>
      <c r="E38" s="11"/>
      <c r="F38" s="11"/>
      <c r="G38" s="11"/>
      <c r="H38" s="11"/>
    </row>
    <row r="39" ht="15.75" customHeight="1">
      <c r="A39" s="15"/>
      <c r="B39" s="15"/>
      <c r="C39" s="15"/>
      <c r="D39" s="15"/>
      <c r="E39" s="15"/>
      <c r="F39" s="15"/>
      <c r="G39" s="15"/>
      <c r="H39" s="15"/>
    </row>
    <row r="40" ht="21.75" customHeight="1">
      <c r="A40" s="17" t="s">
        <v>276</v>
      </c>
    </row>
    <row r="41" ht="15.75" customHeight="1">
      <c r="A41" s="15"/>
      <c r="B41" s="15"/>
      <c r="C41" s="15"/>
      <c r="D41" s="15"/>
      <c r="E41" s="15"/>
      <c r="F41" s="15"/>
      <c r="G41" s="15"/>
      <c r="H41" s="15"/>
    </row>
    <row r="42" ht="15.75" customHeight="1">
      <c r="A42" s="15"/>
      <c r="B42" s="15"/>
      <c r="C42" s="15"/>
      <c r="D42" s="15"/>
      <c r="E42" s="15"/>
      <c r="F42" s="15"/>
      <c r="G42" s="15"/>
      <c r="H42" s="15"/>
    </row>
    <row r="43" ht="21.75" customHeight="1">
      <c r="A43" s="89" t="s">
        <v>116</v>
      </c>
      <c r="B43" s="90" t="s">
        <v>278</v>
      </c>
      <c r="C43" s="89" t="s">
        <v>279</v>
      </c>
      <c r="D43" s="89" t="s">
        <v>281</v>
      </c>
      <c r="E43" s="89" t="s">
        <v>282</v>
      </c>
      <c r="F43" s="89" t="s">
        <v>283</v>
      </c>
      <c r="G43" s="90" t="s">
        <v>284</v>
      </c>
      <c r="H43" s="15"/>
    </row>
    <row r="44">
      <c r="A44" s="91">
        <v>1.0</v>
      </c>
      <c r="B44" s="92" t="s">
        <v>285</v>
      </c>
      <c r="C44" s="66" t="s">
        <v>286</v>
      </c>
      <c r="D44" s="66" t="s">
        <v>287</v>
      </c>
      <c r="E44" s="66" t="s">
        <v>286</v>
      </c>
      <c r="F44" s="66" t="s">
        <v>288</v>
      </c>
      <c r="G44" s="93" t="s">
        <v>289</v>
      </c>
      <c r="H44" s="15"/>
    </row>
    <row r="45">
      <c r="A45" s="91">
        <v>2.0</v>
      </c>
      <c r="B45" s="92" t="s">
        <v>290</v>
      </c>
      <c r="C45" s="66" t="s">
        <v>286</v>
      </c>
      <c r="D45" s="94" t="s">
        <v>287</v>
      </c>
      <c r="E45" s="66" t="s">
        <v>286</v>
      </c>
      <c r="F45" s="91" t="s">
        <v>291</v>
      </c>
      <c r="G45" s="95" t="s">
        <v>292</v>
      </c>
      <c r="H45" s="15"/>
    </row>
    <row r="46">
      <c r="A46" s="91">
        <v>3.0</v>
      </c>
      <c r="B46" s="92" t="s">
        <v>293</v>
      </c>
      <c r="C46" s="91" t="s">
        <v>294</v>
      </c>
      <c r="D46" s="94" t="s">
        <v>287</v>
      </c>
      <c r="E46" s="91" t="s">
        <v>295</v>
      </c>
      <c r="F46" s="91" t="s">
        <v>291</v>
      </c>
      <c r="G46" s="93" t="s">
        <v>296</v>
      </c>
      <c r="H46" s="15"/>
    </row>
    <row r="47">
      <c r="A47" s="96">
        <v>4.0</v>
      </c>
      <c r="B47" s="97" t="s">
        <v>297</v>
      </c>
      <c r="C47" s="98" t="s">
        <v>286</v>
      </c>
      <c r="D47" s="98" t="s">
        <v>286</v>
      </c>
      <c r="E47" s="98" t="s">
        <v>286</v>
      </c>
      <c r="F47" s="98" t="s">
        <v>286</v>
      </c>
      <c r="G47" s="99" t="s">
        <v>298</v>
      </c>
      <c r="H47" s="15"/>
    </row>
    <row r="48">
      <c r="A48" s="96">
        <v>5.0</v>
      </c>
      <c r="B48" s="97" t="s">
        <v>299</v>
      </c>
      <c r="C48" s="98" t="s">
        <v>286</v>
      </c>
      <c r="D48" s="98" t="s">
        <v>286</v>
      </c>
      <c r="E48" s="98" t="s">
        <v>286</v>
      </c>
      <c r="F48" s="98" t="s">
        <v>286</v>
      </c>
      <c r="G48" s="100" t="s">
        <v>300</v>
      </c>
      <c r="H48" s="15"/>
    </row>
    <row r="49">
      <c r="A49" s="96">
        <v>6.0</v>
      </c>
      <c r="B49" s="97" t="s">
        <v>301</v>
      </c>
      <c r="C49" s="98" t="s">
        <v>286</v>
      </c>
      <c r="D49" s="98" t="s">
        <v>286</v>
      </c>
      <c r="E49" s="98" t="s">
        <v>286</v>
      </c>
      <c r="F49" s="98" t="s">
        <v>286</v>
      </c>
      <c r="G49" s="99" t="s">
        <v>302</v>
      </c>
      <c r="H49" s="15"/>
    </row>
    <row r="50">
      <c r="A50" s="96">
        <v>7.0</v>
      </c>
      <c r="B50" s="97" t="s">
        <v>303</v>
      </c>
      <c r="C50" s="98" t="s">
        <v>286</v>
      </c>
      <c r="D50" s="98" t="s">
        <v>286</v>
      </c>
      <c r="E50" s="98" t="s">
        <v>286</v>
      </c>
      <c r="F50" s="98" t="s">
        <v>286</v>
      </c>
      <c r="G50" s="99" t="s">
        <v>304</v>
      </c>
      <c r="H50" s="15"/>
    </row>
    <row r="51" ht="15.75" customHeight="1">
      <c r="A51" s="15"/>
      <c r="B51" s="15"/>
      <c r="C51" s="15"/>
      <c r="D51" s="15"/>
      <c r="E51" s="15"/>
      <c r="F51" s="15"/>
      <c r="G51" s="15"/>
      <c r="H51" s="15"/>
    </row>
    <row r="52" ht="15.75" customHeight="1">
      <c r="A52" s="15"/>
      <c r="B52" s="15"/>
      <c r="C52" s="15"/>
      <c r="D52" s="15"/>
      <c r="E52" s="15"/>
      <c r="F52" s="15"/>
      <c r="G52" s="15"/>
      <c r="H52" s="15"/>
    </row>
    <row r="53" ht="21.75" customHeight="1">
      <c r="A53" s="12" t="s">
        <v>305</v>
      </c>
      <c r="B53" s="11"/>
      <c r="C53" s="11"/>
      <c r="D53" s="11"/>
      <c r="E53" s="11"/>
      <c r="F53" s="11"/>
      <c r="G53" s="11"/>
      <c r="H53" s="11"/>
    </row>
    <row r="54" ht="15.75" customHeight="1">
      <c r="A54" s="15"/>
      <c r="B54" s="15"/>
      <c r="C54" s="15"/>
      <c r="D54" s="15"/>
      <c r="E54" s="15"/>
      <c r="F54" s="15"/>
      <c r="G54" s="15"/>
      <c r="H54" s="15"/>
    </row>
    <row r="55" ht="21.75" customHeight="1">
      <c r="A55" s="17" t="s">
        <v>307</v>
      </c>
    </row>
    <row r="56" ht="15.75" customHeight="1">
      <c r="A56" s="15"/>
      <c r="B56" s="15"/>
      <c r="C56" s="15"/>
      <c r="D56" s="15"/>
      <c r="E56" s="15"/>
      <c r="F56" s="15"/>
      <c r="G56" s="15"/>
      <c r="H56" s="15"/>
    </row>
    <row r="57" ht="15.75" customHeight="1">
      <c r="A57" s="15"/>
      <c r="B57" s="15"/>
      <c r="C57" s="15"/>
      <c r="D57" s="15"/>
      <c r="E57" s="15"/>
      <c r="F57" s="15"/>
      <c r="G57" s="15"/>
      <c r="H57" s="15"/>
    </row>
    <row r="58" ht="69.75" customHeight="1">
      <c r="A58" s="15"/>
      <c r="B58" s="102" t="s">
        <v>313</v>
      </c>
      <c r="C58" s="23"/>
      <c r="D58" s="23"/>
      <c r="E58" s="23"/>
      <c r="F58" s="23"/>
      <c r="G58" s="24"/>
      <c r="H58" s="15"/>
    </row>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9">
    <mergeCell ref="A1:H1"/>
    <mergeCell ref="B3:H3"/>
    <mergeCell ref="A5:H5"/>
    <mergeCell ref="A7:H7"/>
    <mergeCell ref="A8:H8"/>
    <mergeCell ref="A11:H11"/>
    <mergeCell ref="A13:H13"/>
    <mergeCell ref="F19:G19"/>
    <mergeCell ref="F20:G20"/>
    <mergeCell ref="A14:H14"/>
    <mergeCell ref="A15:H15"/>
    <mergeCell ref="B17:G17"/>
    <mergeCell ref="B18:D18"/>
    <mergeCell ref="F18:G18"/>
    <mergeCell ref="B19:D19"/>
    <mergeCell ref="B20:D20"/>
    <mergeCell ref="B21:D21"/>
    <mergeCell ref="F21:G21"/>
    <mergeCell ref="B22:D22"/>
    <mergeCell ref="F22:G22"/>
    <mergeCell ref="B23:D23"/>
    <mergeCell ref="F23:G23"/>
    <mergeCell ref="F24:G24"/>
    <mergeCell ref="B24:D24"/>
    <mergeCell ref="B25:G25"/>
    <mergeCell ref="B27:G27"/>
    <mergeCell ref="E28:G28"/>
    <mergeCell ref="E29:G29"/>
    <mergeCell ref="E30:G30"/>
    <mergeCell ref="E31:G31"/>
    <mergeCell ref="A55:H55"/>
    <mergeCell ref="B58:G58"/>
    <mergeCell ref="E32:G32"/>
    <mergeCell ref="E33:G33"/>
    <mergeCell ref="B34:G34"/>
    <mergeCell ref="B35:G35"/>
    <mergeCell ref="A38:H38"/>
    <mergeCell ref="A40:H40"/>
    <mergeCell ref="A53:H53"/>
  </mergeCells>
  <printOptions/>
  <pageMargins bottom="1.0" footer="0.0" header="0.0" left="0.75" right="0.75" top="1.0"/>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6.0"/>
    <col customWidth="1" min="2" max="6" width="28.0"/>
    <col customWidth="1" min="7" max="8" width="10.0"/>
    <col customWidth="1" min="9" max="26" width="8.71"/>
  </cols>
  <sheetData>
    <row r="1" ht="36.0" customHeight="1">
      <c r="A1" s="42" t="s">
        <v>228</v>
      </c>
      <c r="B1" s="43"/>
      <c r="C1" s="43"/>
      <c r="D1" s="43"/>
      <c r="E1" s="43"/>
      <c r="F1" s="43"/>
      <c r="G1" s="43"/>
      <c r="H1" s="43"/>
    </row>
    <row r="3" ht="55.5" customHeight="1">
      <c r="A3" s="7" t="s">
        <v>79</v>
      </c>
      <c r="B3" s="10" t="s">
        <v>231</v>
      </c>
    </row>
    <row r="5" ht="21.75" customHeight="1">
      <c r="A5" s="12" t="s">
        <v>234</v>
      </c>
      <c r="B5" s="11"/>
      <c r="C5" s="11"/>
      <c r="D5" s="11"/>
      <c r="E5" s="11"/>
      <c r="F5" s="11"/>
      <c r="G5" s="11"/>
      <c r="H5" s="11"/>
    </row>
    <row r="6">
      <c r="A6" s="15"/>
      <c r="B6" s="15"/>
      <c r="C6" s="15"/>
      <c r="D6" s="15"/>
      <c r="E6" s="15"/>
      <c r="F6" s="15"/>
      <c r="G6" s="15"/>
      <c r="H6" s="15"/>
    </row>
    <row r="7" ht="21.75" customHeight="1">
      <c r="A7" s="17" t="s">
        <v>237</v>
      </c>
    </row>
    <row r="8" ht="21.75" customHeight="1">
      <c r="A8" s="17" t="s">
        <v>238</v>
      </c>
    </row>
    <row r="9" ht="21.75" customHeight="1">
      <c r="A9" s="17" t="s">
        <v>239</v>
      </c>
    </row>
    <row r="10">
      <c r="A10" s="15"/>
      <c r="B10" s="15"/>
      <c r="C10" s="15"/>
      <c r="D10" s="15"/>
      <c r="E10" s="15"/>
      <c r="F10" s="15"/>
      <c r="G10" s="15"/>
      <c r="H10" s="15"/>
    </row>
    <row r="11">
      <c r="A11" s="15"/>
      <c r="B11" s="15"/>
      <c r="C11" s="15"/>
      <c r="D11" s="15"/>
      <c r="E11" s="15"/>
      <c r="F11" s="15"/>
      <c r="G11" s="15"/>
      <c r="H11" s="15"/>
    </row>
    <row r="12" ht="21.75" customHeight="1">
      <c r="A12" s="12" t="s">
        <v>243</v>
      </c>
      <c r="B12" s="11"/>
      <c r="C12" s="11"/>
      <c r="D12" s="11"/>
      <c r="E12" s="11"/>
      <c r="F12" s="11"/>
      <c r="G12" s="11"/>
      <c r="H12" s="11"/>
    </row>
    <row r="13">
      <c r="A13" s="15"/>
      <c r="B13" s="15"/>
      <c r="C13" s="15"/>
      <c r="D13" s="15"/>
      <c r="E13" s="15"/>
      <c r="F13" s="15"/>
      <c r="G13" s="15"/>
      <c r="H13" s="15"/>
    </row>
    <row r="14" ht="21.75" customHeight="1">
      <c r="A14" s="17" t="s">
        <v>247</v>
      </c>
    </row>
    <row r="18" ht="21.75" customHeight="1">
      <c r="B18" s="78" t="s">
        <v>249</v>
      </c>
      <c r="C18" s="78" t="s">
        <v>251</v>
      </c>
      <c r="D18" s="78" t="s">
        <v>252</v>
      </c>
      <c r="E18" s="78" t="s">
        <v>253</v>
      </c>
      <c r="F18" s="78" t="s">
        <v>255</v>
      </c>
    </row>
    <row r="19" ht="150.0" customHeight="1">
      <c r="B19" s="80" t="s">
        <v>256</v>
      </c>
      <c r="C19" s="81" t="s">
        <v>257</v>
      </c>
      <c r="D19" s="81" t="s">
        <v>258</v>
      </c>
      <c r="E19" s="81" t="s">
        <v>259</v>
      </c>
      <c r="F19" s="81" t="s">
        <v>260</v>
      </c>
    </row>
    <row r="20" ht="56.25" customHeight="1">
      <c r="B20" s="82" t="s">
        <v>261</v>
      </c>
      <c r="C20" s="82" t="s">
        <v>263</v>
      </c>
      <c r="D20" s="82" t="s">
        <v>264</v>
      </c>
      <c r="E20" s="82" t="s">
        <v>265</v>
      </c>
      <c r="F20" s="82" t="s">
        <v>266</v>
      </c>
    </row>
    <row r="21" ht="18.0" customHeight="1">
      <c r="B21" s="83" t="s">
        <v>268</v>
      </c>
      <c r="C21" s="83" t="s">
        <v>268</v>
      </c>
      <c r="D21" s="83" t="s">
        <v>268</v>
      </c>
      <c r="E21" s="83" t="s">
        <v>268</v>
      </c>
      <c r="F21" s="83" t="s">
        <v>268</v>
      </c>
    </row>
    <row r="22" ht="49.5" customHeight="1">
      <c r="B22" s="84">
        <v>1.0</v>
      </c>
      <c r="C22" s="84">
        <v>2.0</v>
      </c>
      <c r="D22" s="84">
        <v>3.0</v>
      </c>
      <c r="E22" s="84">
        <v>4.0</v>
      </c>
      <c r="F22" s="84">
        <v>5.0</v>
      </c>
    </row>
    <row r="23" ht="15.75" customHeight="1"/>
    <row r="24" ht="21.75" customHeight="1">
      <c r="A24" s="12" t="s">
        <v>272</v>
      </c>
      <c r="B24" s="11"/>
      <c r="C24" s="11"/>
      <c r="D24" s="11"/>
      <c r="E24" s="11"/>
      <c r="F24" s="11"/>
      <c r="G24" s="11"/>
      <c r="H24" s="11"/>
    </row>
    <row r="25" ht="15.75" customHeight="1">
      <c r="A25" s="15"/>
      <c r="B25" s="15"/>
      <c r="C25" s="15"/>
      <c r="D25" s="15"/>
      <c r="E25" s="15"/>
      <c r="F25" s="15"/>
      <c r="G25" s="15"/>
      <c r="H25" s="15"/>
    </row>
    <row r="26" ht="15.0" customHeight="1">
      <c r="A26" s="15"/>
      <c r="B26" s="86" t="s">
        <v>275</v>
      </c>
      <c r="G26" s="15"/>
      <c r="H26" s="15"/>
    </row>
    <row r="27" ht="163.5" customHeight="1">
      <c r="A27" s="15"/>
      <c r="B27" s="87" t="s">
        <v>277</v>
      </c>
      <c r="C27" s="23"/>
      <c r="D27" s="23"/>
      <c r="E27" s="23"/>
      <c r="F27" s="88"/>
      <c r="G27" s="15"/>
      <c r="H27" s="15"/>
    </row>
    <row r="28" ht="15.75" customHeight="1">
      <c r="A28" s="15"/>
      <c r="B28" s="15"/>
      <c r="C28" s="15"/>
      <c r="D28" s="15"/>
      <c r="E28" s="15"/>
      <c r="F28" s="15"/>
      <c r="G28" s="15"/>
      <c r="H28" s="15"/>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A14:H14"/>
    <mergeCell ref="A24:H24"/>
    <mergeCell ref="B26:F26"/>
    <mergeCell ref="B27:F27"/>
    <mergeCell ref="A1:H1"/>
    <mergeCell ref="B3:H3"/>
    <mergeCell ref="A5:H5"/>
    <mergeCell ref="A7:H7"/>
    <mergeCell ref="A8:H8"/>
    <mergeCell ref="A9:H9"/>
    <mergeCell ref="A12:H12"/>
  </mergeCells>
  <printOptions/>
  <pageMargins bottom="1.0" footer="0.0" header="0.0" left="0.75" right="0.75" top="1.0"/>
  <pageSetup paperSize="9"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6.0"/>
    <col customWidth="1" min="2" max="2" width="14.0"/>
    <col customWidth="1" min="3" max="3" width="17.29"/>
    <col customWidth="1" min="4" max="4" width="14.0"/>
    <col customWidth="1" min="5" max="5" width="18.14"/>
    <col customWidth="1" min="6" max="6" width="14.0"/>
    <col customWidth="1" min="7" max="7" width="18.43"/>
    <col customWidth="1" min="8" max="10" width="14.0"/>
    <col customWidth="1" min="11" max="11" width="8.71"/>
    <col customWidth="1" min="12" max="12" width="15.71"/>
    <col customWidth="1" min="13" max="13" width="21.14"/>
    <col customWidth="1" min="14" max="14" width="11.43"/>
    <col customWidth="1" min="15" max="15" width="8.71"/>
    <col customWidth="1" min="16" max="16" width="12.71"/>
    <col customWidth="1" min="17" max="17" width="8.71"/>
    <col customWidth="1" min="18" max="18" width="15.14"/>
    <col customWidth="1" min="19" max="19" width="17.71"/>
    <col customWidth="1" min="20" max="44" width="8.71"/>
  </cols>
  <sheetData>
    <row r="1" ht="36.0" customHeight="1">
      <c r="A1" s="42" t="s">
        <v>339</v>
      </c>
      <c r="B1" s="43"/>
      <c r="C1" s="43"/>
      <c r="D1" s="43"/>
      <c r="E1" s="43"/>
      <c r="F1" s="43"/>
      <c r="G1" s="43"/>
      <c r="H1" s="43"/>
      <c r="I1" s="43"/>
      <c r="J1" s="43"/>
    </row>
    <row r="3" ht="55.5" customHeight="1">
      <c r="A3" s="7" t="s">
        <v>85</v>
      </c>
      <c r="B3" s="10" t="s">
        <v>340</v>
      </c>
    </row>
    <row r="5" ht="21.75" customHeight="1">
      <c r="A5" s="12" t="s">
        <v>341</v>
      </c>
      <c r="B5" s="11"/>
      <c r="C5" s="11"/>
      <c r="D5" s="11"/>
      <c r="E5" s="11"/>
      <c r="F5" s="11"/>
      <c r="G5" s="11"/>
      <c r="H5" s="11"/>
      <c r="I5" s="11"/>
      <c r="J5" s="11"/>
    </row>
    <row r="6">
      <c r="A6" s="15"/>
      <c r="B6" s="15"/>
      <c r="C6" s="15"/>
      <c r="D6" s="15"/>
      <c r="E6" s="15"/>
      <c r="F6" s="15"/>
      <c r="G6" s="15"/>
      <c r="H6" s="15"/>
      <c r="I6" s="15"/>
      <c r="J6" s="15"/>
    </row>
    <row r="7" ht="21.75" customHeight="1">
      <c r="A7" s="17" t="s">
        <v>342</v>
      </c>
    </row>
    <row r="8" ht="21.75" customHeight="1">
      <c r="A8" s="17" t="s">
        <v>343</v>
      </c>
    </row>
    <row r="9" ht="21.75" customHeight="1">
      <c r="A9" s="17" t="s">
        <v>344</v>
      </c>
    </row>
    <row r="10" ht="21.75" customHeight="1">
      <c r="A10" s="17" t="s">
        <v>345</v>
      </c>
    </row>
    <row r="11">
      <c r="A11" s="15"/>
      <c r="B11" s="15"/>
      <c r="C11" s="15"/>
      <c r="D11" s="15"/>
      <c r="E11" s="15"/>
      <c r="F11" s="15"/>
      <c r="G11" s="15"/>
      <c r="H11" s="15"/>
      <c r="I11" s="15"/>
      <c r="J11" s="15"/>
    </row>
    <row r="12">
      <c r="A12" s="15"/>
      <c r="B12" s="15"/>
      <c r="C12" s="15"/>
      <c r="D12" s="15"/>
      <c r="E12" s="15"/>
      <c r="F12" s="15"/>
      <c r="G12" s="15"/>
      <c r="H12" s="15"/>
      <c r="I12" s="15"/>
      <c r="J12" s="15"/>
    </row>
    <row r="13">
      <c r="A13" s="115" t="s">
        <v>346</v>
      </c>
      <c r="B13" s="116"/>
      <c r="C13" s="116"/>
      <c r="D13" s="116"/>
      <c r="E13" s="116"/>
      <c r="F13" s="116"/>
      <c r="G13" s="116"/>
      <c r="H13" s="116"/>
      <c r="I13" s="116"/>
      <c r="J13" s="117"/>
    </row>
    <row r="14" ht="21.75" customHeight="1">
      <c r="A14" s="86" t="s">
        <v>347</v>
      </c>
      <c r="B14" s="86"/>
      <c r="C14" s="86"/>
      <c r="D14" s="86"/>
      <c r="E14" s="86"/>
      <c r="F14" s="86"/>
      <c r="G14" s="86"/>
      <c r="H14" s="86"/>
      <c r="I14" s="86"/>
      <c r="J14" s="86"/>
    </row>
    <row r="15" ht="21.75" customHeight="1">
      <c r="A15" s="118"/>
      <c r="B15" s="119"/>
      <c r="C15" s="119"/>
      <c r="D15" s="119"/>
      <c r="E15" s="119"/>
      <c r="F15" s="118"/>
      <c r="G15" s="118"/>
      <c r="H15" s="118"/>
      <c r="I15" s="118"/>
      <c r="J15" s="118"/>
      <c r="K15" s="79" t="s">
        <v>348</v>
      </c>
      <c r="L15" s="79"/>
      <c r="M15" s="79"/>
      <c r="N15" s="79"/>
      <c r="O15" s="79"/>
      <c r="P15" s="79"/>
      <c r="Q15" s="120" t="s">
        <v>349</v>
      </c>
    </row>
    <row r="16" ht="42.75" customHeight="1">
      <c r="B16" s="89" t="s">
        <v>7</v>
      </c>
      <c r="C16" s="89" t="s">
        <v>39</v>
      </c>
      <c r="D16" s="89" t="s">
        <v>44</v>
      </c>
      <c r="E16" s="89" t="s">
        <v>47</v>
      </c>
      <c r="F16" s="121" t="s">
        <v>51</v>
      </c>
      <c r="G16" s="121" t="s">
        <v>34</v>
      </c>
      <c r="H16" s="121" t="s">
        <v>215</v>
      </c>
      <c r="K16" s="56" t="s">
        <v>7</v>
      </c>
      <c r="L16" s="122" t="s">
        <v>39</v>
      </c>
      <c r="M16" s="123" t="s">
        <v>350</v>
      </c>
      <c r="N16" s="124" t="s">
        <v>215</v>
      </c>
      <c r="O16" s="79"/>
      <c r="P16" s="79"/>
      <c r="Q16" s="56" t="s">
        <v>7</v>
      </c>
      <c r="R16" s="122" t="s">
        <v>39</v>
      </c>
      <c r="S16" s="123" t="s">
        <v>350</v>
      </c>
      <c r="T16" s="124"/>
    </row>
    <row r="17">
      <c r="B17" s="48">
        <v>2019.0</v>
      </c>
      <c r="C17" s="48">
        <v>19.0</v>
      </c>
      <c r="D17" s="48">
        <v>8.0</v>
      </c>
      <c r="E17" s="48">
        <v>6.0</v>
      </c>
      <c r="F17" s="125">
        <v>5.0</v>
      </c>
      <c r="G17" s="126">
        <v>4.0</v>
      </c>
      <c r="H17" s="125">
        <f t="shared" ref="H17:H23" si="1">SUM(C17:G17)</f>
        <v>42</v>
      </c>
      <c r="K17" s="74">
        <v>2019.0</v>
      </c>
      <c r="L17" s="74">
        <v>19.0</v>
      </c>
      <c r="M17" s="127">
        <v>23.0</v>
      </c>
      <c r="N17" s="128">
        <f t="shared" ref="N17:N23" si="2">SUM(L17:M17)</f>
        <v>42</v>
      </c>
      <c r="O17" s="79"/>
      <c r="P17" s="79"/>
      <c r="Q17" s="74">
        <v>2022.0</v>
      </c>
      <c r="R17" s="74">
        <v>20.0</v>
      </c>
      <c r="S17" s="127">
        <v>56.0</v>
      </c>
      <c r="T17" s="128"/>
    </row>
    <row r="18">
      <c r="B18" s="48">
        <v>2020.0</v>
      </c>
      <c r="C18" s="48">
        <v>18.0</v>
      </c>
      <c r="D18" s="48">
        <v>10.0</v>
      </c>
      <c r="E18" s="48">
        <v>7.0</v>
      </c>
      <c r="F18" s="125">
        <v>6.0</v>
      </c>
      <c r="G18" s="126">
        <v>5.0</v>
      </c>
      <c r="H18" s="125">
        <f t="shared" si="1"/>
        <v>46</v>
      </c>
      <c r="K18" s="74">
        <v>2020.0</v>
      </c>
      <c r="L18" s="74">
        <v>18.0</v>
      </c>
      <c r="M18" s="127">
        <v>28.0</v>
      </c>
      <c r="N18" s="128">
        <f t="shared" si="2"/>
        <v>46</v>
      </c>
      <c r="O18" s="79"/>
      <c r="P18" s="79"/>
      <c r="Q18" s="129">
        <v>2025.0</v>
      </c>
      <c r="R18" s="129">
        <v>20.0</v>
      </c>
      <c r="S18" s="130">
        <v>13.0</v>
      </c>
      <c r="T18" s="131"/>
    </row>
    <row r="19">
      <c r="B19" s="48">
        <v>2021.0</v>
      </c>
      <c r="C19" s="48">
        <v>21.0</v>
      </c>
      <c r="D19" s="48">
        <v>16.0</v>
      </c>
      <c r="E19" s="48">
        <v>12.0</v>
      </c>
      <c r="F19" s="125">
        <v>10.0</v>
      </c>
      <c r="G19" s="126">
        <v>8.0</v>
      </c>
      <c r="H19" s="125">
        <f t="shared" si="1"/>
        <v>67</v>
      </c>
      <c r="K19" s="74">
        <v>2021.0</v>
      </c>
      <c r="L19" s="74">
        <v>21.0</v>
      </c>
      <c r="M19" s="127">
        <v>46.0</v>
      </c>
      <c r="N19" s="128">
        <f t="shared" si="2"/>
        <v>67</v>
      </c>
      <c r="O19" s="79"/>
      <c r="P19" s="79"/>
      <c r="Q19" s="132"/>
      <c r="R19" s="132"/>
      <c r="S19" s="132"/>
      <c r="T19" s="133"/>
    </row>
    <row r="20">
      <c r="B20" s="48">
        <v>2022.0</v>
      </c>
      <c r="C20" s="48">
        <v>20.0</v>
      </c>
      <c r="D20" s="48">
        <v>20.0</v>
      </c>
      <c r="E20" s="48">
        <v>14.0</v>
      </c>
      <c r="F20" s="125">
        <v>12.0</v>
      </c>
      <c r="G20" s="126">
        <v>10.0</v>
      </c>
      <c r="H20" s="125">
        <f t="shared" si="1"/>
        <v>76</v>
      </c>
      <c r="K20" s="74">
        <v>2022.0</v>
      </c>
      <c r="L20" s="74">
        <v>20.0</v>
      </c>
      <c r="M20" s="127">
        <v>56.0</v>
      </c>
      <c r="N20" s="128">
        <f t="shared" si="2"/>
        <v>76</v>
      </c>
      <c r="O20" s="79"/>
      <c r="P20" s="79"/>
    </row>
    <row r="21">
      <c r="B21" s="48">
        <v>2023.0</v>
      </c>
      <c r="C21" s="48">
        <v>22.0</v>
      </c>
      <c r="D21" s="48">
        <v>14.0</v>
      </c>
      <c r="E21" s="48">
        <v>10.0</v>
      </c>
      <c r="F21" s="125">
        <v>8.0</v>
      </c>
      <c r="G21" s="126">
        <v>6.0</v>
      </c>
      <c r="H21" s="125">
        <f t="shared" si="1"/>
        <v>60</v>
      </c>
      <c r="K21" s="74">
        <v>2023.0</v>
      </c>
      <c r="L21" s="74">
        <v>22.0</v>
      </c>
      <c r="M21" s="127">
        <v>38.0</v>
      </c>
      <c r="N21" s="128">
        <f t="shared" si="2"/>
        <v>60</v>
      </c>
      <c r="O21" s="79"/>
      <c r="P21" s="79"/>
      <c r="Q21" s="132"/>
      <c r="R21" s="132"/>
      <c r="S21" s="132"/>
      <c r="T21" s="133"/>
    </row>
    <row r="22">
      <c r="B22" s="48">
        <v>2024.0</v>
      </c>
      <c r="C22" s="48">
        <v>19.0</v>
      </c>
      <c r="D22" s="48">
        <v>9.0</v>
      </c>
      <c r="E22" s="48">
        <v>6.0</v>
      </c>
      <c r="F22" s="125">
        <v>5.0</v>
      </c>
      <c r="G22" s="126">
        <v>4.0</v>
      </c>
      <c r="H22" s="125">
        <f t="shared" si="1"/>
        <v>43</v>
      </c>
      <c r="K22" s="74">
        <v>2024.0</v>
      </c>
      <c r="L22" s="74">
        <v>19.0</v>
      </c>
      <c r="M22" s="127">
        <v>24.0</v>
      </c>
      <c r="N22" s="128">
        <f t="shared" si="2"/>
        <v>43</v>
      </c>
      <c r="O22" s="79"/>
      <c r="P22" s="79"/>
      <c r="Q22" s="132"/>
      <c r="R22" s="132"/>
      <c r="S22" s="132"/>
      <c r="T22" s="133"/>
    </row>
    <row r="23">
      <c r="B23" s="48">
        <v>2025.0</v>
      </c>
      <c r="C23" s="48">
        <v>20.0</v>
      </c>
      <c r="D23" s="48">
        <v>5.0</v>
      </c>
      <c r="E23" s="48">
        <v>3.0</v>
      </c>
      <c r="F23" s="125">
        <v>3.0</v>
      </c>
      <c r="G23" s="126">
        <v>2.0</v>
      </c>
      <c r="H23" s="125">
        <f t="shared" si="1"/>
        <v>33</v>
      </c>
      <c r="K23" s="74">
        <v>2025.0</v>
      </c>
      <c r="L23" s="74">
        <v>20.0</v>
      </c>
      <c r="M23" s="127">
        <v>13.0</v>
      </c>
      <c r="N23" s="128">
        <f t="shared" si="2"/>
        <v>33</v>
      </c>
      <c r="O23" s="79"/>
      <c r="P23" s="79"/>
    </row>
    <row r="24">
      <c r="B24" s="48"/>
      <c r="C24" s="48"/>
      <c r="D24" s="48"/>
      <c r="E24" s="48"/>
      <c r="F24" s="48"/>
      <c r="G24" s="48"/>
      <c r="H24" s="48"/>
      <c r="K24" s="134"/>
      <c r="L24" s="134"/>
      <c r="M24" s="134"/>
      <c r="N24" s="134"/>
    </row>
    <row r="25" ht="15.75" customHeight="1"/>
    <row r="26" ht="15.75" customHeight="1"/>
    <row r="27" ht="21.75" customHeight="1">
      <c r="A27" s="135" t="s">
        <v>351</v>
      </c>
      <c r="B27" s="136"/>
      <c r="C27" s="136"/>
      <c r="D27" s="136"/>
      <c r="E27" s="136"/>
      <c r="F27" s="136"/>
      <c r="G27" s="136"/>
      <c r="H27" s="136"/>
      <c r="I27" s="136"/>
      <c r="J27" s="136"/>
    </row>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67.5" customHeight="1">
      <c r="A49" s="135" t="s">
        <v>352</v>
      </c>
      <c r="B49" s="136"/>
      <c r="C49" s="136"/>
      <c r="D49" s="136"/>
      <c r="E49" s="136"/>
      <c r="F49" s="136"/>
      <c r="G49" s="136"/>
      <c r="H49" s="136"/>
      <c r="I49" s="136"/>
      <c r="K49" s="135" t="s">
        <v>353</v>
      </c>
      <c r="M49" s="137"/>
      <c r="S49" s="135" t="s">
        <v>354</v>
      </c>
      <c r="AD49" s="138" t="s">
        <v>355</v>
      </c>
    </row>
    <row r="50" ht="15.75" customHeight="1">
      <c r="AC50" s="15"/>
    </row>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56.25" customHeight="1">
      <c r="S69" s="31" t="s">
        <v>356</v>
      </c>
      <c r="AA69" s="31"/>
      <c r="AB69" s="31"/>
      <c r="AD69" s="139" t="s">
        <v>357</v>
      </c>
    </row>
    <row r="70" ht="33.0" customHeight="1">
      <c r="W70" s="140"/>
      <c r="X70" s="140"/>
      <c r="Y70" s="140"/>
      <c r="Z70" s="140"/>
      <c r="AA70" s="140"/>
      <c r="AB70" s="140"/>
      <c r="AC70" s="140"/>
      <c r="AD70" s="140"/>
    </row>
    <row r="71" ht="21.75" customHeight="1">
      <c r="A71" s="135" t="s">
        <v>358</v>
      </c>
      <c r="B71" s="135"/>
      <c r="C71" s="135"/>
      <c r="D71" s="135"/>
      <c r="E71" s="135"/>
      <c r="F71" s="135"/>
      <c r="G71" s="135"/>
      <c r="H71" s="135"/>
      <c r="I71" s="135"/>
      <c r="J71" s="135"/>
    </row>
    <row r="72" ht="21.75" customHeight="1">
      <c r="A72" s="141"/>
      <c r="B72" s="142"/>
      <c r="C72" s="142"/>
      <c r="D72" s="142"/>
      <c r="E72" s="142"/>
      <c r="F72" s="142"/>
      <c r="G72" s="142"/>
      <c r="H72" s="142"/>
      <c r="I72" s="142"/>
      <c r="J72" s="142"/>
    </row>
    <row r="73" ht="21.75" customHeight="1">
      <c r="A73" s="79"/>
      <c r="B73" s="56" t="s">
        <v>116</v>
      </c>
      <c r="C73" s="53" t="s">
        <v>359</v>
      </c>
      <c r="D73" s="23"/>
      <c r="E73" s="88"/>
      <c r="F73" s="53" t="s">
        <v>360</v>
      </c>
      <c r="G73" s="23"/>
      <c r="H73" s="23"/>
      <c r="I73" s="23"/>
      <c r="J73" s="88"/>
    </row>
    <row r="74" ht="36.0" customHeight="1">
      <c r="A74" s="79"/>
      <c r="B74" s="143">
        <v>1.0</v>
      </c>
      <c r="C74" s="59" t="s">
        <v>361</v>
      </c>
      <c r="D74" s="23"/>
      <c r="E74" s="88"/>
      <c r="F74" s="144" t="s">
        <v>362</v>
      </c>
      <c r="G74" s="23"/>
      <c r="H74" s="23"/>
      <c r="I74" s="23"/>
      <c r="J74" s="88"/>
    </row>
    <row r="75" ht="36.0" customHeight="1">
      <c r="A75" s="79"/>
      <c r="B75" s="143">
        <v>2.0</v>
      </c>
      <c r="C75" s="59" t="s">
        <v>363</v>
      </c>
      <c r="D75" s="23"/>
      <c r="E75" s="88"/>
      <c r="F75" s="144" t="s">
        <v>364</v>
      </c>
      <c r="G75" s="23"/>
      <c r="H75" s="23"/>
      <c r="I75" s="23"/>
      <c r="J75" s="88"/>
    </row>
    <row r="76" ht="36.0" customHeight="1">
      <c r="A76" s="79"/>
      <c r="B76" s="143">
        <v>3.0</v>
      </c>
      <c r="C76" s="59" t="s">
        <v>365</v>
      </c>
      <c r="D76" s="23"/>
      <c r="E76" s="88"/>
      <c r="F76" s="144" t="s">
        <v>366</v>
      </c>
      <c r="G76" s="23"/>
      <c r="H76" s="23"/>
      <c r="I76" s="23"/>
      <c r="J76" s="88"/>
    </row>
    <row r="77" ht="36.0" customHeight="1">
      <c r="A77" s="79"/>
      <c r="B77" s="143">
        <v>4.0</v>
      </c>
      <c r="C77" s="59" t="s">
        <v>367</v>
      </c>
      <c r="D77" s="23"/>
      <c r="E77" s="88"/>
      <c r="F77" s="144" t="s">
        <v>368</v>
      </c>
      <c r="G77" s="23"/>
      <c r="H77" s="23"/>
      <c r="I77" s="23"/>
      <c r="J77" s="88"/>
    </row>
    <row r="78" ht="36.0" customHeight="1">
      <c r="A78" s="79"/>
      <c r="B78" s="143">
        <v>5.0</v>
      </c>
      <c r="C78" s="59" t="s">
        <v>369</v>
      </c>
      <c r="D78" s="23"/>
      <c r="E78" s="88"/>
      <c r="F78" s="144" t="s">
        <v>370</v>
      </c>
      <c r="G78" s="23"/>
      <c r="H78" s="23"/>
      <c r="I78" s="23"/>
      <c r="J78" s="88"/>
    </row>
    <row r="79" ht="36.0" customHeight="1">
      <c r="A79" s="79"/>
      <c r="B79" s="143">
        <v>6.0</v>
      </c>
      <c r="C79" s="59" t="s">
        <v>371</v>
      </c>
      <c r="D79" s="23"/>
      <c r="E79" s="88"/>
      <c r="F79" s="144" t="s">
        <v>372</v>
      </c>
      <c r="G79" s="23"/>
      <c r="H79" s="23"/>
      <c r="I79" s="23"/>
      <c r="J79" s="88"/>
    </row>
    <row r="80" ht="15.75" customHeight="1">
      <c r="A80" s="79"/>
      <c r="B80" s="79"/>
      <c r="C80" s="79"/>
      <c r="D80" s="79"/>
      <c r="E80" s="79"/>
      <c r="F80" s="79"/>
      <c r="G80" s="79"/>
      <c r="H80" s="79"/>
      <c r="I80" s="79"/>
      <c r="J80" s="79"/>
    </row>
    <row r="81" ht="15.75" customHeight="1">
      <c r="A81" s="79"/>
      <c r="B81" s="79"/>
      <c r="C81" s="79"/>
      <c r="D81" s="79"/>
      <c r="E81" s="79"/>
      <c r="F81" s="79"/>
      <c r="G81" s="79"/>
      <c r="H81" s="79"/>
      <c r="I81" s="79"/>
      <c r="J81" s="79"/>
    </row>
    <row r="82" ht="19.5" customHeight="1">
      <c r="A82" s="145" t="s">
        <v>373</v>
      </c>
      <c r="B82" s="116"/>
      <c r="C82" s="116"/>
      <c r="D82" s="116"/>
      <c r="E82" s="116"/>
      <c r="F82" s="116"/>
      <c r="G82" s="116"/>
      <c r="H82" s="116"/>
      <c r="I82" s="116"/>
      <c r="J82" s="117"/>
    </row>
    <row r="83" ht="15.75" customHeight="1">
      <c r="A83" s="79"/>
      <c r="B83" s="79"/>
      <c r="C83" s="79"/>
      <c r="D83" s="79"/>
      <c r="E83" s="79"/>
      <c r="F83" s="79"/>
      <c r="G83" s="79"/>
      <c r="H83" s="79"/>
      <c r="I83" s="79"/>
      <c r="J83" s="79"/>
    </row>
    <row r="84" ht="15.75" customHeight="1">
      <c r="A84" s="135" t="s">
        <v>374</v>
      </c>
    </row>
    <row r="85" ht="15.75" customHeight="1">
      <c r="A85" s="135"/>
      <c r="B85" s="135"/>
      <c r="C85" s="135"/>
      <c r="D85" s="135"/>
      <c r="E85" s="135"/>
      <c r="F85" s="135"/>
      <c r="G85" s="135"/>
      <c r="H85" s="135"/>
      <c r="I85" s="135"/>
      <c r="J85" s="135"/>
      <c r="L85" s="146" t="s">
        <v>375</v>
      </c>
      <c r="M85" s="146"/>
      <c r="N85" s="146"/>
      <c r="O85" s="146"/>
      <c r="P85" s="146"/>
      <c r="Q85" s="146"/>
    </row>
    <row r="86" ht="34.5" customHeight="1">
      <c r="A86" s="79"/>
      <c r="B86" s="147" t="s">
        <v>200</v>
      </c>
      <c r="C86" s="148"/>
      <c r="D86" s="148"/>
      <c r="E86" s="149"/>
      <c r="F86" s="124" t="s">
        <v>376</v>
      </c>
      <c r="G86" s="124" t="s">
        <v>185</v>
      </c>
      <c r="H86" s="79"/>
      <c r="I86" s="79"/>
      <c r="J86" s="79"/>
      <c r="L86" s="150" t="s">
        <v>200</v>
      </c>
      <c r="M86" s="148"/>
      <c r="N86" s="148"/>
      <c r="O86" s="149"/>
      <c r="P86" s="151" t="s">
        <v>376</v>
      </c>
      <c r="Q86" s="151"/>
    </row>
    <row r="87">
      <c r="A87" s="79"/>
      <c r="B87" s="152" t="s">
        <v>209</v>
      </c>
      <c r="C87" s="148"/>
      <c r="D87" s="148"/>
      <c r="E87" s="149"/>
      <c r="F87" s="153">
        <v>45.0</v>
      </c>
      <c r="G87" s="154">
        <f t="shared" ref="G87:G92" si="3">F87/98</f>
        <v>0.4591836735</v>
      </c>
      <c r="H87" s="79"/>
      <c r="I87" s="79"/>
      <c r="J87" s="79"/>
      <c r="L87" s="155" t="s">
        <v>377</v>
      </c>
      <c r="M87" s="148"/>
      <c r="N87" s="148"/>
      <c r="O87" s="149"/>
      <c r="P87" s="156">
        <v>121.0</v>
      </c>
      <c r="Q87" s="157"/>
    </row>
    <row r="88">
      <c r="A88" s="79"/>
      <c r="B88" s="152" t="s">
        <v>210</v>
      </c>
      <c r="C88" s="148"/>
      <c r="D88" s="148"/>
      <c r="E88" s="149"/>
      <c r="F88" s="153">
        <v>41.0</v>
      </c>
      <c r="G88" s="154">
        <f t="shared" si="3"/>
        <v>0.4183673469</v>
      </c>
      <c r="H88" s="79"/>
      <c r="I88" s="79"/>
      <c r="J88" s="79"/>
      <c r="L88" s="155" t="s">
        <v>213</v>
      </c>
      <c r="M88" s="148"/>
      <c r="N88" s="148"/>
      <c r="O88" s="149"/>
      <c r="P88" s="156">
        <v>20.0</v>
      </c>
      <c r="Q88" s="158"/>
    </row>
    <row r="89">
      <c r="A89" s="79"/>
      <c r="B89" s="152" t="s">
        <v>212</v>
      </c>
      <c r="C89" s="148"/>
      <c r="D89" s="148"/>
      <c r="E89" s="149"/>
      <c r="F89" s="153">
        <v>35.0</v>
      </c>
      <c r="G89" s="154">
        <f t="shared" si="3"/>
        <v>0.3571428571</v>
      </c>
      <c r="H89" s="79"/>
      <c r="I89" s="79"/>
      <c r="J89" s="79"/>
      <c r="L89" s="155" t="s">
        <v>214</v>
      </c>
      <c r="M89" s="148"/>
      <c r="N89" s="148"/>
      <c r="O89" s="149"/>
      <c r="P89" s="156">
        <v>13.0</v>
      </c>
      <c r="Q89" s="158"/>
    </row>
    <row r="90">
      <c r="A90" s="79"/>
      <c r="B90" s="159" t="s">
        <v>213</v>
      </c>
      <c r="C90" s="148"/>
      <c r="D90" s="148"/>
      <c r="E90" s="149"/>
      <c r="F90" s="127">
        <v>20.0</v>
      </c>
      <c r="G90" s="160">
        <f t="shared" si="3"/>
        <v>0.2040816327</v>
      </c>
      <c r="H90" s="79"/>
      <c r="I90" s="79"/>
      <c r="J90" s="79"/>
      <c r="L90" s="155" t="s">
        <v>147</v>
      </c>
      <c r="M90" s="148"/>
      <c r="N90" s="148"/>
      <c r="O90" s="149"/>
      <c r="P90" s="156">
        <v>5.0</v>
      </c>
      <c r="Q90" s="158"/>
    </row>
    <row r="91">
      <c r="A91" s="79"/>
      <c r="B91" s="159" t="s">
        <v>214</v>
      </c>
      <c r="C91" s="148"/>
      <c r="D91" s="148"/>
      <c r="E91" s="149"/>
      <c r="F91" s="127">
        <v>13.0</v>
      </c>
      <c r="G91" s="160">
        <f t="shared" si="3"/>
        <v>0.1326530612</v>
      </c>
      <c r="H91" s="79"/>
      <c r="I91" s="79"/>
      <c r="J91" s="79"/>
      <c r="L91" s="161"/>
      <c r="M91" s="148"/>
      <c r="N91" s="148"/>
      <c r="O91" s="149"/>
      <c r="P91" s="162"/>
      <c r="Q91" s="163"/>
    </row>
    <row r="92">
      <c r="A92" s="79"/>
      <c r="B92" s="159" t="s">
        <v>147</v>
      </c>
      <c r="C92" s="148"/>
      <c r="D92" s="148"/>
      <c r="E92" s="149"/>
      <c r="F92" s="127">
        <v>5.0</v>
      </c>
      <c r="G92" s="160">
        <f t="shared" si="3"/>
        <v>0.05102040816</v>
      </c>
      <c r="H92" s="79"/>
      <c r="I92" s="79"/>
      <c r="J92" s="79"/>
      <c r="L92" s="161"/>
      <c r="M92" s="148"/>
      <c r="N92" s="148"/>
      <c r="O92" s="149"/>
      <c r="P92" s="162"/>
      <c r="Q92" s="163"/>
    </row>
    <row r="93">
      <c r="A93" s="79"/>
      <c r="B93" s="79"/>
      <c r="C93" s="79"/>
      <c r="D93" s="79"/>
      <c r="E93" s="79"/>
      <c r="F93" s="79"/>
      <c r="G93" s="79"/>
      <c r="H93" s="79"/>
      <c r="I93" s="79"/>
      <c r="J93" s="79"/>
    </row>
    <row r="94" ht="15.75" customHeight="1">
      <c r="A94" s="79"/>
      <c r="B94" s="79"/>
      <c r="C94" s="79"/>
      <c r="D94" s="79"/>
      <c r="E94" s="79"/>
      <c r="F94" s="79"/>
      <c r="G94" s="79"/>
      <c r="H94" s="79"/>
      <c r="I94" s="79"/>
      <c r="J94" s="79"/>
    </row>
    <row r="95" ht="15.75" customHeight="1">
      <c r="A95" s="136" t="s">
        <v>351</v>
      </c>
    </row>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c r="B118" s="79"/>
      <c r="C118" s="79"/>
      <c r="D118" s="79"/>
      <c r="E118" s="79"/>
      <c r="F118" s="79"/>
      <c r="G118" s="79"/>
      <c r="H118" s="79"/>
      <c r="I118" s="79"/>
      <c r="J118" s="79"/>
      <c r="K118" s="79"/>
      <c r="L118" s="79"/>
      <c r="M118" s="79"/>
      <c r="N118" s="79"/>
      <c r="O118" s="79"/>
      <c r="P118" s="79"/>
    </row>
    <row r="119" ht="15.75" customHeight="1">
      <c r="A119" s="135" t="s">
        <v>352</v>
      </c>
      <c r="B119" s="79"/>
      <c r="C119" s="79"/>
      <c r="D119" s="79"/>
      <c r="E119" s="79"/>
      <c r="F119" s="79"/>
      <c r="G119" s="79"/>
      <c r="H119" s="79"/>
      <c r="I119" s="79"/>
      <c r="J119" s="79"/>
      <c r="K119" s="135" t="s">
        <v>378</v>
      </c>
      <c r="L119" s="79"/>
      <c r="M119" s="79"/>
      <c r="N119" s="79"/>
      <c r="O119" s="79"/>
      <c r="P119" s="79"/>
      <c r="T119" s="164" t="s">
        <v>379</v>
      </c>
    </row>
    <row r="120" ht="15.75" customHeight="1">
      <c r="A120" s="79"/>
      <c r="B120" s="79"/>
      <c r="C120" s="79"/>
      <c r="D120" s="79"/>
      <c r="E120" s="79"/>
      <c r="F120" s="79"/>
      <c r="G120" s="79"/>
      <c r="H120" s="79"/>
      <c r="I120" s="79"/>
      <c r="J120" s="79"/>
      <c r="K120" s="165" t="s">
        <v>380</v>
      </c>
      <c r="L120" s="79"/>
      <c r="M120" s="79"/>
      <c r="N120" s="79"/>
      <c r="O120" s="79"/>
      <c r="P120" s="79"/>
    </row>
    <row r="121" ht="15.75" customHeight="1">
      <c r="T121" s="166"/>
    </row>
    <row r="122" ht="15.75" customHeight="1">
      <c r="T122" s="166"/>
    </row>
    <row r="123" ht="15.75" customHeight="1">
      <c r="T123" s="166"/>
    </row>
    <row r="124" ht="15.75" customHeight="1">
      <c r="T124" s="166"/>
    </row>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c r="A142" s="135" t="s">
        <v>358</v>
      </c>
      <c r="B142" s="79"/>
      <c r="C142" s="79"/>
      <c r="D142" s="79"/>
      <c r="E142" s="79"/>
      <c r="F142" s="79"/>
      <c r="G142" s="79"/>
      <c r="H142" s="79"/>
      <c r="I142" s="79"/>
      <c r="J142" s="79"/>
      <c r="K142" s="79"/>
    </row>
    <row r="143" ht="15.75" customHeight="1">
      <c r="A143" s="135"/>
      <c r="B143" s="79"/>
      <c r="C143" s="79"/>
      <c r="D143" s="79"/>
      <c r="E143" s="79"/>
      <c r="F143" s="79"/>
      <c r="G143" s="79"/>
      <c r="H143" s="79"/>
      <c r="I143" s="79"/>
      <c r="J143" s="79"/>
      <c r="K143" s="79"/>
    </row>
    <row r="144" ht="40.5" customHeight="1">
      <c r="A144" s="79"/>
      <c r="B144" s="124" t="s">
        <v>116</v>
      </c>
      <c r="C144" s="167" t="s">
        <v>359</v>
      </c>
      <c r="D144" s="168"/>
      <c r="E144" s="169"/>
      <c r="F144" s="167" t="s">
        <v>360</v>
      </c>
      <c r="G144" s="168"/>
      <c r="H144" s="168"/>
      <c r="I144" s="168"/>
      <c r="J144" s="170"/>
      <c r="K144" s="79"/>
    </row>
    <row r="145">
      <c r="A145" s="79"/>
      <c r="B145" s="171">
        <v>1.0</v>
      </c>
      <c r="C145" s="172" t="s">
        <v>381</v>
      </c>
      <c r="D145" s="148"/>
      <c r="E145" s="149"/>
      <c r="F145" s="172" t="s">
        <v>382</v>
      </c>
      <c r="G145" s="148"/>
      <c r="H145" s="148"/>
      <c r="I145" s="148"/>
      <c r="J145" s="149"/>
      <c r="K145" s="79"/>
    </row>
    <row r="146">
      <c r="A146" s="79"/>
      <c r="B146" s="171">
        <v>2.0</v>
      </c>
      <c r="C146" s="172" t="s">
        <v>383</v>
      </c>
      <c r="D146" s="148"/>
      <c r="E146" s="149"/>
      <c r="F146" s="172" t="s">
        <v>384</v>
      </c>
      <c r="G146" s="148"/>
      <c r="H146" s="148"/>
      <c r="I146" s="148"/>
      <c r="J146" s="149"/>
      <c r="K146" s="79"/>
    </row>
    <row r="147">
      <c r="A147" s="79"/>
      <c r="B147" s="171">
        <v>3.0</v>
      </c>
      <c r="C147" s="172" t="s">
        <v>385</v>
      </c>
      <c r="D147" s="148"/>
      <c r="E147" s="149"/>
      <c r="F147" s="172" t="s">
        <v>386</v>
      </c>
      <c r="G147" s="148"/>
      <c r="H147" s="148"/>
      <c r="I147" s="148"/>
      <c r="J147" s="149"/>
      <c r="K147" s="79"/>
    </row>
    <row r="148">
      <c r="A148" s="79"/>
      <c r="B148" s="171">
        <v>4.0</v>
      </c>
      <c r="C148" s="172" t="s">
        <v>387</v>
      </c>
      <c r="D148" s="148"/>
      <c r="E148" s="149"/>
      <c r="F148" s="172" t="s">
        <v>388</v>
      </c>
      <c r="G148" s="148"/>
      <c r="H148" s="148"/>
      <c r="I148" s="148"/>
      <c r="J148" s="149"/>
      <c r="K148" s="79"/>
    </row>
    <row r="149">
      <c r="A149" s="79"/>
      <c r="B149" s="171">
        <v>5.0</v>
      </c>
      <c r="C149" s="172" t="s">
        <v>389</v>
      </c>
      <c r="D149" s="148"/>
      <c r="E149" s="149"/>
      <c r="F149" s="172" t="s">
        <v>390</v>
      </c>
      <c r="G149" s="148"/>
      <c r="H149" s="148"/>
      <c r="I149" s="148"/>
      <c r="J149" s="149"/>
      <c r="K149" s="79"/>
    </row>
    <row r="150">
      <c r="A150" s="79"/>
      <c r="B150" s="171">
        <v>6.0</v>
      </c>
      <c r="C150" s="172" t="s">
        <v>391</v>
      </c>
      <c r="D150" s="148"/>
      <c r="E150" s="149"/>
      <c r="F150" s="172" t="s">
        <v>392</v>
      </c>
      <c r="G150" s="148"/>
      <c r="H150" s="148"/>
      <c r="I150" s="148"/>
      <c r="J150" s="149"/>
      <c r="K150" s="79"/>
    </row>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5">
    <mergeCell ref="A1:J1"/>
    <mergeCell ref="B3:J3"/>
    <mergeCell ref="A5:J5"/>
    <mergeCell ref="A7:J7"/>
    <mergeCell ref="A8:J8"/>
    <mergeCell ref="A9:J9"/>
    <mergeCell ref="A10:J10"/>
    <mergeCell ref="A13:J13"/>
    <mergeCell ref="C73:E73"/>
    <mergeCell ref="F73:J73"/>
    <mergeCell ref="C74:E74"/>
    <mergeCell ref="F74:J74"/>
    <mergeCell ref="F75:J75"/>
    <mergeCell ref="S69:Z69"/>
    <mergeCell ref="AD49:AO49"/>
    <mergeCell ref="C75:E75"/>
    <mergeCell ref="C76:E76"/>
    <mergeCell ref="F76:J76"/>
    <mergeCell ref="C77:E77"/>
    <mergeCell ref="F77:J77"/>
    <mergeCell ref="C78:E78"/>
    <mergeCell ref="F78:J78"/>
    <mergeCell ref="L88:O88"/>
    <mergeCell ref="L89:O89"/>
    <mergeCell ref="L90:O90"/>
    <mergeCell ref="L91:O91"/>
    <mergeCell ref="L92:O92"/>
    <mergeCell ref="T119:AC119"/>
    <mergeCell ref="C79:E79"/>
    <mergeCell ref="F79:J79"/>
    <mergeCell ref="A82:J82"/>
    <mergeCell ref="A84:J84"/>
    <mergeCell ref="B86:E86"/>
    <mergeCell ref="L86:O86"/>
    <mergeCell ref="L87:O87"/>
    <mergeCell ref="C144:E144"/>
    <mergeCell ref="C145:E145"/>
    <mergeCell ref="C146:E146"/>
    <mergeCell ref="C147:E147"/>
    <mergeCell ref="C148:E148"/>
    <mergeCell ref="C149:E149"/>
    <mergeCell ref="C150:E150"/>
    <mergeCell ref="F145:J145"/>
    <mergeCell ref="F146:J146"/>
    <mergeCell ref="F147:J147"/>
    <mergeCell ref="F148:J148"/>
    <mergeCell ref="F149:J149"/>
    <mergeCell ref="F150:J150"/>
    <mergeCell ref="B87:E87"/>
    <mergeCell ref="B88:E88"/>
    <mergeCell ref="B89:E89"/>
    <mergeCell ref="B90:E90"/>
    <mergeCell ref="B91:E91"/>
    <mergeCell ref="B92:E92"/>
    <mergeCell ref="F144:J144"/>
  </mergeCells>
  <printOptions/>
  <pageMargins bottom="1.0" footer="0.0" header="0.0" left="0.75" right="0.75" top="1.0"/>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2026-05-06T13:17:43Z</dcterms:created>
  <dc:creator>openpyxl</dc:creator>
</cp:coreProperties>
</file>